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lmarva Power Choice Reports\2023\Differences\"/>
    </mc:Choice>
  </mc:AlternateContent>
  <xr:revisionPtr revIDLastSave="0" documentId="13_ncr:1_{345E280B-6676-44D3-817D-E1F66F5CBBE7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Current Month " sheetId="2" r:id="rId1"/>
    <sheet name="Previous Month " sheetId="1" r:id="rId2"/>
    <sheet name="Difference" sheetId="3" r:id="rId3"/>
    <sheet name="Difference (%)" sheetId="4" r:id="rId4"/>
    <sheet name="Current Month Ratios" sheetId="5" r:id="rId5"/>
  </sheets>
  <definedNames>
    <definedName name="_xlnm.Print_Area" localSheetId="0">'Current Month '!$A$1:$L$72</definedName>
    <definedName name="_xlnm.Print_Area" localSheetId="1">'Previous Month '!$A$1:$L$72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2" l="1"/>
  <c r="B32" i="2"/>
  <c r="D31" i="2"/>
  <c r="D30" i="2"/>
  <c r="D32" i="2" s="1"/>
  <c r="D28" i="2"/>
  <c r="C28" i="2"/>
  <c r="B28" i="2"/>
  <c r="D27" i="2"/>
  <c r="D26" i="2"/>
  <c r="D19" i="2"/>
  <c r="C19" i="2"/>
  <c r="B19" i="2"/>
  <c r="D18" i="2"/>
  <c r="D17" i="2"/>
  <c r="D14" i="2"/>
  <c r="C14" i="2"/>
  <c r="B14" i="2"/>
  <c r="D13" i="2"/>
  <c r="D12" i="2"/>
  <c r="C9" i="2"/>
  <c r="B9" i="2"/>
  <c r="D8" i="2"/>
  <c r="D7" i="2"/>
  <c r="D9" i="2" s="1"/>
  <c r="C32" i="1"/>
  <c r="B32" i="1"/>
  <c r="D31" i="1"/>
  <c r="D30" i="1"/>
  <c r="D32" i="1" s="1"/>
  <c r="C28" i="1"/>
  <c r="B28" i="1"/>
  <c r="D27" i="1"/>
  <c r="D28" i="1" s="1"/>
  <c r="D26" i="1"/>
  <c r="C19" i="1"/>
  <c r="B19" i="1"/>
  <c r="D18" i="1"/>
  <c r="D17" i="1"/>
  <c r="D19" i="1" s="1"/>
  <c r="D14" i="1"/>
  <c r="C14" i="1"/>
  <c r="B14" i="1"/>
  <c r="D13" i="1"/>
  <c r="D12" i="1"/>
  <c r="C9" i="1"/>
  <c r="B9" i="1"/>
  <c r="D8" i="1"/>
  <c r="D7" i="1"/>
  <c r="D9" i="1" s="1"/>
  <c r="C27" i="5" l="1"/>
  <c r="B27" i="5"/>
  <c r="B30" i="5"/>
  <c r="C30" i="5"/>
  <c r="B31" i="5"/>
  <c r="C31" i="5"/>
  <c r="B32" i="5"/>
  <c r="C32" i="5"/>
  <c r="D27" i="5" l="1"/>
  <c r="D26" i="5"/>
  <c r="D28" i="5"/>
  <c r="D31" i="5"/>
  <c r="D30" i="5"/>
  <c r="D32" i="5"/>
  <c r="C26" i="5"/>
  <c r="B26" i="5"/>
  <c r="C28" i="5"/>
  <c r="B28" i="5"/>
  <c r="D13" i="5" l="1"/>
  <c r="D8" i="5"/>
  <c r="B7" i="5"/>
  <c r="C7" i="5"/>
  <c r="D7" i="5"/>
  <c r="B8" i="5"/>
  <c r="C8" i="5"/>
  <c r="B9" i="5"/>
  <c r="C9" i="5"/>
  <c r="D9" i="5"/>
  <c r="B12" i="5"/>
  <c r="C12" i="5"/>
  <c r="D12" i="5"/>
  <c r="B13" i="5"/>
  <c r="C13" i="5"/>
  <c r="B14" i="5"/>
  <c r="C14" i="5"/>
  <c r="D14" i="5"/>
  <c r="B17" i="5"/>
  <c r="C17" i="5"/>
  <c r="D17" i="5"/>
  <c r="B18" i="5"/>
  <c r="C18" i="5"/>
  <c r="D18" i="5"/>
  <c r="B19" i="5"/>
  <c r="C19" i="5"/>
  <c r="D19" i="5"/>
  <c r="B22" i="5"/>
  <c r="C22" i="5"/>
  <c r="D22" i="5"/>
  <c r="M38" i="1" l="1"/>
  <c r="M39" i="1"/>
  <c r="M40" i="1"/>
  <c r="M41" i="1"/>
  <c r="M42" i="1"/>
  <c r="M43" i="1"/>
  <c r="M44" i="1"/>
  <c r="M45" i="1"/>
  <c r="K45" i="1" l="1"/>
  <c r="K44" i="1"/>
  <c r="K43" i="1"/>
  <c r="K42" i="1"/>
  <c r="K41" i="1"/>
  <c r="K40" i="1"/>
  <c r="K39" i="1"/>
  <c r="K38" i="1"/>
  <c r="M45" i="5" l="1"/>
  <c r="K45" i="5"/>
  <c r="M44" i="5"/>
  <c r="K44" i="5"/>
  <c r="M43" i="5"/>
  <c r="K43" i="5"/>
  <c r="M42" i="5"/>
  <c r="K42" i="5"/>
  <c r="M41" i="5"/>
  <c r="K41" i="5"/>
  <c r="M40" i="5"/>
  <c r="K40" i="5"/>
  <c r="M39" i="5"/>
  <c r="K39" i="5"/>
  <c r="M38" i="5"/>
  <c r="K38" i="5"/>
  <c r="B14" i="3" l="1"/>
  <c r="B14" i="4" s="1"/>
  <c r="B19" i="3"/>
  <c r="B19" i="4" s="1"/>
  <c r="B28" i="3"/>
  <c r="B28" i="4" s="1"/>
  <c r="C9" i="3"/>
  <c r="C9" i="4" s="1"/>
  <c r="C32" i="3"/>
  <c r="C32" i="4" s="1"/>
  <c r="C28" i="3"/>
  <c r="C28" i="4" s="1"/>
  <c r="D8" i="3"/>
  <c r="D8" i="4" s="1"/>
  <c r="M45" i="2"/>
  <c r="M44" i="2"/>
  <c r="M43" i="2"/>
  <c r="M42" i="2"/>
  <c r="M41" i="2"/>
  <c r="M40" i="2"/>
  <c r="M39" i="2"/>
  <c r="M38" i="2"/>
  <c r="K45" i="2"/>
  <c r="K44" i="2"/>
  <c r="K43" i="2"/>
  <c r="K42" i="2"/>
  <c r="K41" i="2"/>
  <c r="K40" i="2"/>
  <c r="K39" i="2"/>
  <c r="K38" i="2"/>
  <c r="C26" i="3"/>
  <c r="C26" i="4" s="1"/>
  <c r="C27" i="3"/>
  <c r="C27" i="4" s="1"/>
  <c r="B26" i="3"/>
  <c r="B26" i="4" s="1"/>
  <c r="B7" i="3"/>
  <c r="B7" i="4" s="1"/>
  <c r="C30" i="3"/>
  <c r="C30" i="4" s="1"/>
  <c r="D30" i="3"/>
  <c r="D30" i="4" s="1"/>
  <c r="C31" i="3"/>
  <c r="C31" i="4" s="1"/>
  <c r="D31" i="3"/>
  <c r="D31" i="4" s="1"/>
  <c r="B31" i="3"/>
  <c r="B31" i="4" s="1"/>
  <c r="B30" i="3"/>
  <c r="B30" i="4" s="1"/>
  <c r="D27" i="3"/>
  <c r="D27" i="4" s="1"/>
  <c r="B27" i="3"/>
  <c r="B27" i="4" s="1"/>
  <c r="C22" i="3"/>
  <c r="C22" i="4" s="1"/>
  <c r="D22" i="3"/>
  <c r="D22" i="4" s="1"/>
  <c r="B22" i="3"/>
  <c r="B22" i="4" s="1"/>
  <c r="C17" i="3"/>
  <c r="C17" i="4" s="1"/>
  <c r="C18" i="3"/>
  <c r="C18" i="4" s="1"/>
  <c r="D18" i="3"/>
  <c r="D18" i="4" s="1"/>
  <c r="B18" i="3"/>
  <c r="B18" i="4" s="1"/>
  <c r="B17" i="3"/>
  <c r="B17" i="4" s="1"/>
  <c r="C12" i="3"/>
  <c r="C12" i="4" s="1"/>
  <c r="C13" i="3"/>
  <c r="C13" i="4" s="1"/>
  <c r="D13" i="3"/>
  <c r="D13" i="4" s="1"/>
  <c r="B13" i="3"/>
  <c r="B13" i="4" s="1"/>
  <c r="B12" i="3"/>
  <c r="B12" i="4" s="1"/>
  <c r="C7" i="3"/>
  <c r="C7" i="4" s="1"/>
  <c r="C8" i="3"/>
  <c r="C8" i="4" s="1"/>
  <c r="B8" i="3"/>
  <c r="B8" i="4" s="1"/>
  <c r="D17" i="3"/>
  <c r="D17" i="4" s="1"/>
  <c r="D26" i="3"/>
  <c r="D26" i="4" s="1"/>
  <c r="B32" i="3"/>
  <c r="B32" i="4" s="1"/>
  <c r="C19" i="3"/>
  <c r="C19" i="4" s="1"/>
  <c r="C14" i="3"/>
  <c r="C14" i="4" s="1"/>
  <c r="B9" i="3"/>
  <c r="B9" i="4" s="1"/>
  <c r="D32" i="3" l="1"/>
  <c r="D32" i="4" s="1"/>
  <c r="D28" i="3"/>
  <c r="D28" i="4" s="1"/>
  <c r="D19" i="3"/>
  <c r="D19" i="4" s="1"/>
  <c r="D14" i="3"/>
  <c r="D14" i="4" s="1"/>
  <c r="D12" i="3"/>
  <c r="D12" i="4" s="1"/>
  <c r="D9" i="3"/>
  <c r="D9" i="4" s="1"/>
  <c r="D7" i="3"/>
  <c r="D7" i="4" s="1"/>
</calcChain>
</file>

<file path=xl/sharedStrings.xml><?xml version="1.0" encoding="utf-8"?>
<sst xmlns="http://schemas.openxmlformats.org/spreadsheetml/2006/main" count="268" uniqueCount="72">
  <si>
    <t>Number of Customers Served by Competitive Suppliers</t>
  </si>
  <si>
    <t>Capacity Obligation Served by Competitive Suppliers (MW)</t>
  </si>
  <si>
    <t>Residential</t>
  </si>
  <si>
    <t>Non-Residential</t>
  </si>
  <si>
    <t>Totals</t>
  </si>
  <si>
    <t>TOTAL Delmarva Power &amp; Light Electric Customers</t>
  </si>
  <si>
    <t>Number of SOS Customers Served by Delmarva Power</t>
  </si>
  <si>
    <t>TOTAL Capacity Served by All Suppliers (MW)</t>
  </si>
  <si>
    <t>SOS Capacity Obligation Served by DP&amp;L (MW)</t>
  </si>
  <si>
    <t xml:space="preserve">Fuel Type </t>
  </si>
  <si>
    <t>Coal</t>
  </si>
  <si>
    <t>Gas</t>
  </si>
  <si>
    <t>Hydroelectric (large)</t>
  </si>
  <si>
    <t>Nuclear</t>
  </si>
  <si>
    <t>Oil</t>
  </si>
  <si>
    <t>Fuel Cells</t>
  </si>
  <si>
    <t>Geothermal</t>
  </si>
  <si>
    <t>Hydroelectric (small)</t>
  </si>
  <si>
    <t>Solid Waste (MSW)</t>
  </si>
  <si>
    <t>Ocean</t>
  </si>
  <si>
    <t>Sustainable Biomass, incl. waste-to-energy</t>
  </si>
  <si>
    <t>Wind</t>
  </si>
  <si>
    <t>TOTAL</t>
  </si>
  <si>
    <t>RATIO:</t>
  </si>
  <si>
    <t>Renewable (detail below in green)</t>
  </si>
  <si>
    <t>kWh Usage Data:</t>
  </si>
  <si>
    <t>Continued on Page 2.</t>
  </si>
  <si>
    <t>(Usage as of the last day of the month.)</t>
  </si>
  <si>
    <t>Monthly Report for Period Ending:</t>
  </si>
  <si>
    <t>Number of Suppliers Serving Customers</t>
  </si>
  <si>
    <t>kWh Actual Sales Served by Competitive Suppliers this Month</t>
  </si>
  <si>
    <t>SOS kWh Actual Sales Served by DP&amp;L this Month</t>
  </si>
  <si>
    <t>TOTAL kWh Actual Sales Served by All Suppliers this Month</t>
  </si>
  <si>
    <t xml:space="preserve">SOS - Total kWh 12-Month ending  </t>
  </si>
  <si>
    <t xml:space="preserve">ALL - Total kWh 12-Month ending   </t>
  </si>
  <si>
    <t>TPS - Total kWh 12-Month ending</t>
  </si>
  <si>
    <t>(Note: This data will be updated annually in October)</t>
  </si>
  <si>
    <t>Solar</t>
  </si>
  <si>
    <t>PLC</t>
  </si>
  <si>
    <t>TPS Count</t>
  </si>
  <si>
    <t>%</t>
  </si>
  <si>
    <t>TPS PLC</t>
  </si>
  <si>
    <t>SOS Count</t>
  </si>
  <si>
    <t>SOS PLC</t>
  </si>
  <si>
    <t>Total Count</t>
  </si>
  <si>
    <t>Total PLC</t>
  </si>
  <si>
    <t>&lt;25 kw</t>
  </si>
  <si>
    <t>25 - 99.99</t>
  </si>
  <si>
    <t>100 - 199.99</t>
  </si>
  <si>
    <t>200 - 299.99</t>
  </si>
  <si>
    <t>300 - 399.99</t>
  </si>
  <si>
    <t>400 - 499.99</t>
  </si>
  <si>
    <t>500 and &gt;</t>
  </si>
  <si>
    <t>Combustion from Gas from the anaerobic digestion of organic material (Captured Methane/Landfill Methane Gas)</t>
  </si>
  <si>
    <t>Delmarva Delaware TPS / SOS Split by size (excluding residential, OL, and ORL tariffs)</t>
  </si>
  <si>
    <t>Delmarva Power Electric Supply Choice Enrollment Information</t>
  </si>
  <si>
    <t>Residential Change from Previous Month</t>
  </si>
  <si>
    <t>Non-Residential Change from Previous Month</t>
  </si>
  <si>
    <t>Totals  Change from Previous Month</t>
  </si>
  <si>
    <t xml:space="preserve"> </t>
  </si>
  <si>
    <t>TPS - Total kWh Year-To-Date (YTD) for 2017</t>
  </si>
  <si>
    <t>SOS - Total kWh Year-To-Date (YTD) for 2017</t>
  </si>
  <si>
    <t>ALL - Total kWh Year-To-Date (YTD) for 2017</t>
  </si>
  <si>
    <t>TPS - Total kWh Year-To-Date (YTD) for 2019</t>
  </si>
  <si>
    <t>SOS - Total kWh Year-To-Date (YTD) for 2019</t>
  </si>
  <si>
    <t>ALL - Total kWh Year-To-Date (YTD) for 2019</t>
  </si>
  <si>
    <t>Fuel Resource Mix as reported for the Period June 2019 to May 2020</t>
  </si>
  <si>
    <t>&lt;0.05%</t>
  </si>
  <si>
    <t>Fuel Resource Mix as reported for the Period June 2020 to May 2021</t>
  </si>
  <si>
    <t>Fuel Resource Mix as reported for the Period June 2021 to May 2022</t>
  </si>
  <si>
    <t>(As of May 26, 2023) May 2023 REPORT</t>
  </si>
  <si>
    <t>(As of June 30, 2023) June 2023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</si>
</sst>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0.00000000000000000E+00"/>
  </numFmts>
  <fonts count="20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indexed="48"/>
      <name val="Arial"/>
      <family val="2"/>
    </font>
    <font>
      <b/>
      <sz val="12"/>
      <color indexed="17"/>
      <name val="Arial"/>
      <family val="2"/>
    </font>
    <font>
      <sz val="12"/>
      <color indexed="2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left" indent="15"/>
    </xf>
    <xf numFmtId="0" fontId="5" fillId="0" borderId="0" xfId="0" applyFont="1" applyBorder="1"/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0" fillId="0" borderId="0" xfId="0" applyBorder="1"/>
    <xf numFmtId="3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" fontId="5" fillId="0" borderId="0" xfId="0" applyNumberFormat="1" applyFont="1" applyBorder="1" applyAlignment="1">
      <alignment horizontal="right" vertical="top" wrapText="1"/>
    </xf>
    <xf numFmtId="0" fontId="4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0" xfId="0" applyFont="1" applyFill="1" applyBorder="1"/>
    <xf numFmtId="0" fontId="6" fillId="0" borderId="0" xfId="0" applyFont="1" applyFill="1"/>
    <xf numFmtId="165" fontId="5" fillId="0" borderId="0" xfId="1" applyNumberFormat="1" applyFont="1" applyFill="1" applyBorder="1"/>
    <xf numFmtId="166" fontId="6" fillId="0" borderId="0" xfId="0" applyNumberFormat="1" applyFont="1"/>
    <xf numFmtId="0" fontId="0" fillId="0" borderId="0" xfId="0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0" fillId="0" borderId="0" xfId="0" applyFill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center" wrapText="1"/>
    </xf>
    <xf numFmtId="165" fontId="11" fillId="0" borderId="0" xfId="1" applyNumberFormat="1" applyFont="1" applyFill="1" applyBorder="1"/>
    <xf numFmtId="164" fontId="5" fillId="0" borderId="0" xfId="0" applyNumberFormat="1" applyFont="1" applyFill="1" applyBorder="1"/>
    <xf numFmtId="0" fontId="5" fillId="0" borderId="11" xfId="0" applyFont="1" applyBorder="1"/>
    <xf numFmtId="0" fontId="4" fillId="0" borderId="0" xfId="0" applyFont="1" applyBorder="1" applyAlignment="1">
      <alignment horizontal="right" vertical="top" wrapText="1"/>
    </xf>
    <xf numFmtId="0" fontId="4" fillId="4" borderId="0" xfId="0" applyFont="1" applyFill="1" applyBorder="1"/>
    <xf numFmtId="0" fontId="4" fillId="0" borderId="1" xfId="0" applyFont="1" applyBorder="1" applyAlignment="1">
      <alignment horizontal="center"/>
    </xf>
    <xf numFmtId="0" fontId="12" fillId="0" borderId="0" xfId="0" quotePrefix="1" applyFont="1" applyBorder="1"/>
    <xf numFmtId="167" fontId="0" fillId="0" borderId="0" xfId="0" applyNumberFormat="1"/>
    <xf numFmtId="0" fontId="5" fillId="0" borderId="1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0" xfId="0" quotePrefix="1" applyFont="1"/>
    <xf numFmtId="0" fontId="5" fillId="0" borderId="0" xfId="0" applyFont="1" applyFill="1"/>
    <xf numFmtId="165" fontId="18" fillId="0" borderId="0" xfId="1" applyNumberFormat="1" applyFont="1" applyFill="1" applyBorder="1"/>
    <xf numFmtId="0" fontId="12" fillId="0" borderId="0" xfId="0" applyFont="1" applyFill="1"/>
    <xf numFmtId="17" fontId="4" fillId="0" borderId="0" xfId="0" quotePrefix="1" applyNumberFormat="1" applyFont="1" applyFill="1" applyAlignment="1"/>
    <xf numFmtId="14" fontId="0" fillId="0" borderId="0" xfId="0" applyNumberFormat="1"/>
    <xf numFmtId="0" fontId="17" fillId="0" borderId="0" xfId="0" applyFont="1" applyBorder="1" applyAlignment="1">
      <alignment horizontal="right"/>
    </xf>
    <xf numFmtId="165" fontId="17" fillId="0" borderId="0" xfId="1" applyNumberFormat="1" applyFont="1" applyBorder="1"/>
    <xf numFmtId="9" fontId="0" fillId="0" borderId="0" xfId="1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0" fillId="0" borderId="11" xfId="0" applyBorder="1"/>
    <xf numFmtId="0" fontId="4" fillId="0" borderId="2" xfId="0" applyFont="1" applyBorder="1" applyAlignment="1">
      <alignment horizontal="center" wrapText="1"/>
    </xf>
    <xf numFmtId="9" fontId="5" fillId="0" borderId="0" xfId="0" applyNumberFormat="1" applyFont="1" applyBorder="1"/>
    <xf numFmtId="0" fontId="12" fillId="0" borderId="0" xfId="0" applyFont="1" applyBorder="1"/>
    <xf numFmtId="0" fontId="12" fillId="0" borderId="0" xfId="0" applyFont="1"/>
    <xf numFmtId="166" fontId="6" fillId="0" borderId="0" xfId="10" applyNumberFormat="1" applyFont="1"/>
    <xf numFmtId="166" fontId="6" fillId="0" borderId="0" xfId="10" applyNumberFormat="1" applyFont="1" applyBorder="1"/>
    <xf numFmtId="9" fontId="6" fillId="0" borderId="0" xfId="10" applyFont="1" applyBorder="1"/>
    <xf numFmtId="166" fontId="4" fillId="0" borderId="0" xfId="0" applyNumberFormat="1" applyFont="1" applyBorder="1"/>
    <xf numFmtId="166" fontId="9" fillId="0" borderId="0" xfId="0" applyNumberFormat="1" applyFont="1" applyFill="1" applyBorder="1"/>
    <xf numFmtId="0" fontId="5" fillId="0" borderId="0" xfId="0" applyFont="1"/>
    <xf numFmtId="165" fontId="5" fillId="0" borderId="0" xfId="2" applyNumberFormat="1" applyFont="1" applyFill="1" applyBorder="1"/>
    <xf numFmtId="165" fontId="5" fillId="0" borderId="0" xfId="2" quotePrefix="1" applyNumberFormat="1" applyFont="1" applyFill="1" applyBorder="1" applyAlignment="1">
      <alignment horizontal="center"/>
    </xf>
    <xf numFmtId="37" fontId="5" fillId="0" borderId="0" xfId="0" applyNumberFormat="1" applyFont="1" applyBorder="1"/>
    <xf numFmtId="165" fontId="11" fillId="0" borderId="0" xfId="2" applyNumberFormat="1" applyFont="1" applyFill="1" applyBorder="1"/>
    <xf numFmtId="165" fontId="17" fillId="0" borderId="0" xfId="2" applyNumberFormat="1" applyFont="1" applyBorder="1"/>
    <xf numFmtId="9" fontId="0" fillId="0" borderId="0" xfId="11" applyFont="1" applyBorder="1"/>
    <xf numFmtId="165" fontId="18" fillId="0" borderId="0" xfId="2" applyNumberFormat="1" applyFont="1" applyFill="1" applyBorder="1"/>
    <xf numFmtId="166" fontId="5" fillId="0" borderId="0" xfId="0" applyNumberFormat="1" applyFont="1"/>
    <xf numFmtId="0" fontId="12" fillId="0" borderId="0" xfId="9"/>
    <xf numFmtId="0" fontId="12" fillId="0" borderId="0" xfId="9" applyFill="1"/>
    <xf numFmtId="17" fontId="4" fillId="0" borderId="0" xfId="9" quotePrefix="1" applyNumberFormat="1" applyFont="1" applyAlignment="1"/>
    <xf numFmtId="0" fontId="5" fillId="0" borderId="0" xfId="9" applyFont="1" applyFill="1"/>
    <xf numFmtId="0" fontId="5" fillId="0" borderId="0" xfId="9" applyFont="1" applyBorder="1"/>
    <xf numFmtId="0" fontId="5" fillId="0" borderId="0" xfId="9" applyFont="1"/>
    <xf numFmtId="0" fontId="5" fillId="0" borderId="12" xfId="9" applyFont="1" applyBorder="1"/>
    <xf numFmtId="0" fontId="4" fillId="0" borderId="13" xfId="9" applyFont="1" applyBorder="1" applyAlignment="1">
      <alignment horizontal="center" wrapText="1"/>
    </xf>
    <xf numFmtId="0" fontId="4" fillId="0" borderId="1" xfId="9" applyFont="1" applyBorder="1" applyAlignment="1">
      <alignment horizontal="center" wrapText="1"/>
    </xf>
    <xf numFmtId="0" fontId="4" fillId="0" borderId="0" xfId="9" applyFont="1" applyBorder="1" applyAlignment="1">
      <alignment horizontal="left" indent="15"/>
    </xf>
    <xf numFmtId="0" fontId="4" fillId="0" borderId="1" xfId="9" applyFont="1" applyBorder="1" applyAlignment="1">
      <alignment vertical="top" wrapText="1"/>
    </xf>
    <xf numFmtId="3" fontId="5" fillId="0" borderId="1" xfId="3" applyNumberFormat="1" applyFont="1" applyFill="1" applyBorder="1"/>
    <xf numFmtId="0" fontId="4" fillId="0" borderId="0" xfId="9" applyFont="1" applyBorder="1" applyAlignment="1">
      <alignment vertical="top" wrapText="1"/>
    </xf>
    <xf numFmtId="0" fontId="5" fillId="0" borderId="0" xfId="9" applyFont="1" applyBorder="1" applyAlignment="1">
      <alignment horizontal="right" vertical="top" wrapText="1"/>
    </xf>
    <xf numFmtId="0" fontId="4" fillId="0" borderId="3" xfId="9" applyFont="1" applyBorder="1" applyAlignment="1">
      <alignment vertical="top" wrapText="1"/>
    </xf>
    <xf numFmtId="0" fontId="12" fillId="0" borderId="0" xfId="9" applyBorder="1"/>
    <xf numFmtId="3" fontId="5" fillId="0" borderId="0" xfId="9" applyNumberFormat="1" applyFont="1" applyBorder="1" applyAlignment="1">
      <alignment horizontal="right" vertical="top" wrapText="1"/>
    </xf>
    <xf numFmtId="0" fontId="4" fillId="0" borderId="2" xfId="9" applyFont="1" applyBorder="1" applyAlignment="1">
      <alignment vertical="top" wrapText="1"/>
    </xf>
    <xf numFmtId="0" fontId="5" fillId="0" borderId="0" xfId="9" applyFont="1" applyBorder="1" applyAlignment="1">
      <alignment vertical="top" wrapText="1"/>
    </xf>
    <xf numFmtId="3" fontId="5" fillId="0" borderId="0" xfId="3" applyNumberFormat="1" applyFont="1" applyFill="1" applyBorder="1"/>
    <xf numFmtId="3" fontId="12" fillId="0" borderId="0" xfId="9" applyNumberFormat="1"/>
    <xf numFmtId="0" fontId="4" fillId="0" borderId="0" xfId="9" applyFont="1" applyBorder="1"/>
    <xf numFmtId="3" fontId="5" fillId="0" borderId="0" xfId="9" applyNumberFormat="1" applyFont="1" applyFill="1" applyBorder="1"/>
    <xf numFmtId="3" fontId="5" fillId="0" borderId="0" xfId="9" applyNumberFormat="1" applyFont="1" applyFill="1"/>
    <xf numFmtId="4" fontId="5" fillId="0" borderId="0" xfId="9" applyNumberFormat="1" applyFont="1" applyBorder="1" applyAlignment="1">
      <alignment horizontal="right" vertical="top" wrapText="1"/>
    </xf>
    <xf numFmtId="0" fontId="5" fillId="0" borderId="11" xfId="9" applyFont="1" applyBorder="1"/>
    <xf numFmtId="3" fontId="5" fillId="0" borderId="11" xfId="9" applyNumberFormat="1" applyFont="1" applyBorder="1"/>
    <xf numFmtId="0" fontId="12" fillId="0" borderId="0" xfId="9" quotePrefix="1" applyFont="1" applyBorder="1"/>
    <xf numFmtId="3" fontId="5" fillId="0" borderId="0" xfId="9" applyNumberFormat="1" applyFont="1" applyBorder="1"/>
    <xf numFmtId="0" fontId="4" fillId="4" borderId="0" xfId="9" applyFont="1" applyFill="1" applyBorder="1"/>
    <xf numFmtId="3" fontId="4" fillId="0" borderId="1" xfId="9" applyNumberFormat="1" applyFont="1" applyBorder="1" applyAlignment="1">
      <alignment horizontal="center" wrapText="1"/>
    </xf>
    <xf numFmtId="3" fontId="5" fillId="0" borderId="0" xfId="3" quotePrefix="1" applyNumberFormat="1" applyFont="1" applyFill="1" applyBorder="1" applyAlignment="1">
      <alignment horizontal="center"/>
    </xf>
    <xf numFmtId="165" fontId="11" fillId="0" borderId="0" xfId="3" applyNumberFormat="1" applyFont="1" applyFill="1" applyBorder="1"/>
    <xf numFmtId="165" fontId="5" fillId="0" borderId="0" xfId="3" applyNumberFormat="1" applyFont="1" applyFill="1" applyBorder="1"/>
    <xf numFmtId="167" fontId="12" fillId="0" borderId="0" xfId="9" applyNumberFormat="1"/>
    <xf numFmtId="10" fontId="5" fillId="0" borderId="1" xfId="12" applyNumberFormat="1" applyFont="1" applyFill="1" applyBorder="1"/>
    <xf numFmtId="10" fontId="5" fillId="0" borderId="0" xfId="12" applyNumberFormat="1" applyFont="1" applyFill="1" applyBorder="1"/>
    <xf numFmtId="166" fontId="5" fillId="0" borderId="1" xfId="11" applyNumberFormat="1" applyFont="1" applyFill="1" applyBorder="1"/>
    <xf numFmtId="166" fontId="5" fillId="0" borderId="14" xfId="11" applyNumberFormat="1" applyFont="1" applyFill="1" applyBorder="1"/>
    <xf numFmtId="166" fontId="5" fillId="0" borderId="15" xfId="11" applyNumberFormat="1" applyFont="1" applyFill="1" applyBorder="1"/>
    <xf numFmtId="3" fontId="5" fillId="0" borderId="1" xfId="0" applyNumberFormat="1" applyFont="1" applyFill="1" applyBorder="1"/>
    <xf numFmtId="165" fontId="5" fillId="0" borderId="0" xfId="0" applyNumberFormat="1" applyFont="1" applyBorder="1" applyAlignment="1">
      <alignment vertical="top" wrapText="1"/>
    </xf>
    <xf numFmtId="165" fontId="5" fillId="5" borderId="0" xfId="3" applyNumberFormat="1" applyFont="1" applyFill="1" applyBorder="1"/>
    <xf numFmtId="0" fontId="4" fillId="0" borderId="16" xfId="0" applyFont="1" applyBorder="1" applyAlignment="1">
      <alignment horizontal="center" wrapText="1"/>
    </xf>
    <xf numFmtId="0" fontId="5" fillId="0" borderId="11" xfId="0" applyFont="1" applyBorder="1" applyAlignment="1">
      <alignment vertical="top" wrapText="1"/>
    </xf>
    <xf numFmtId="10" fontId="5" fillId="0" borderId="1" xfId="10" applyNumberFormat="1" applyFont="1" applyBorder="1"/>
    <xf numFmtId="10" fontId="5" fillId="0" borderId="1" xfId="10" applyNumberFormat="1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166" fontId="9" fillId="0" borderId="17" xfId="0" applyNumberFormat="1" applyFont="1" applyBorder="1"/>
    <xf numFmtId="166" fontId="10" fillId="0" borderId="17" xfId="0" applyNumberFormat="1" applyFont="1" applyBorder="1"/>
    <xf numFmtId="166" fontId="10" fillId="0" borderId="18" xfId="0" applyNumberFormat="1" applyFont="1" applyBorder="1"/>
    <xf numFmtId="166" fontId="4" fillId="0" borderId="4" xfId="0" applyNumberFormat="1" applyFont="1" applyBorder="1"/>
    <xf numFmtId="166" fontId="10" fillId="0" borderId="19" xfId="0" applyNumberFormat="1" applyFont="1" applyBorder="1"/>
    <xf numFmtId="166" fontId="9" fillId="0" borderId="20" xfId="0" applyNumberFormat="1" applyFont="1" applyBorder="1"/>
    <xf numFmtId="166" fontId="9" fillId="3" borderId="21" xfId="0" applyNumberFormat="1" applyFont="1" applyFill="1" applyBorder="1"/>
    <xf numFmtId="166" fontId="10" fillId="0" borderId="17" xfId="0" applyNumberFormat="1" applyFont="1" applyBorder="1" applyAlignment="1">
      <alignment horizontal="right"/>
    </xf>
    <xf numFmtId="165" fontId="5" fillId="0" borderId="1" xfId="3" applyNumberFormat="1" applyFont="1" applyBorder="1"/>
    <xf numFmtId="9" fontId="5" fillId="0" borderId="1" xfId="12" applyFont="1" applyBorder="1"/>
    <xf numFmtId="165" fontId="5" fillId="5" borderId="1" xfId="3" applyNumberFormat="1" applyFont="1" applyFill="1" applyBorder="1"/>
    <xf numFmtId="165" fontId="5" fillId="5" borderId="3" xfId="3" applyNumberFormat="1" applyFont="1" applyFill="1" applyBorder="1"/>
    <xf numFmtId="165" fontId="5" fillId="5" borderId="2" xfId="3" applyNumberFormat="1" applyFont="1" applyFill="1" applyBorder="1"/>
    <xf numFmtId="165" fontId="19" fillId="0" borderId="1" xfId="3" applyNumberFormat="1" applyFont="1" applyBorder="1"/>
    <xf numFmtId="164" fontId="5" fillId="0" borderId="1" xfId="0" applyNumberFormat="1" applyFont="1" applyBorder="1"/>
    <xf numFmtId="164" fontId="5" fillId="0" borderId="3" xfId="0" applyNumberFormat="1" applyFont="1" applyBorder="1"/>
    <xf numFmtId="164" fontId="5" fillId="0" borderId="2" xfId="0" applyNumberFormat="1" applyFont="1" applyBorder="1"/>
    <xf numFmtId="0" fontId="5" fillId="0" borderId="1" xfId="0" applyFont="1" applyBorder="1"/>
    <xf numFmtId="164" fontId="5" fillId="0" borderId="0" xfId="0" applyNumberFormat="1" applyFont="1"/>
    <xf numFmtId="165" fontId="5" fillId="5" borderId="0" xfId="3" quotePrefix="1" applyNumberFormat="1" applyFont="1" applyFill="1" applyBorder="1" applyAlignment="1">
      <alignment horizontal="center"/>
    </xf>
    <xf numFmtId="9" fontId="5" fillId="0" borderId="1" xfId="12" applyFont="1" applyFill="1" applyBorder="1"/>
    <xf numFmtId="37" fontId="5" fillId="5" borderId="1" xfId="3" applyNumberFormat="1" applyFont="1" applyFill="1" applyBorder="1"/>
    <xf numFmtId="0" fontId="4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9" applyFont="1" applyAlignment="1">
      <alignment horizontal="center"/>
    </xf>
    <xf numFmtId="17" fontId="2" fillId="0" borderId="0" xfId="9" quotePrefix="1" applyNumberFormat="1" applyFont="1" applyAlignment="1">
      <alignment horizontal="center"/>
    </xf>
  </cellXfs>
  <cellStyles count="19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3 2" xfId="5" xr:uid="{00000000-0005-0000-0000-000004000000}"/>
    <cellStyle name="Comma 4" xfId="6" xr:uid="{00000000-0005-0000-0000-000005000000}"/>
    <cellStyle name="Comma 4 2" xfId="7" xr:uid="{00000000-0005-0000-0000-000006000000}"/>
    <cellStyle name="Comma 5" xfId="8" xr:uid="{00000000-0005-0000-0000-000007000000}"/>
    <cellStyle name="Normal" xfId="0" builtinId="0"/>
    <cellStyle name="Normal 2" xfId="9" xr:uid="{00000000-0005-0000-0000-000009000000}"/>
    <cellStyle name="Percent" xfId="10" builtinId="5"/>
    <cellStyle name="Percent 2" xfId="11" xr:uid="{00000000-0005-0000-0000-00000B000000}"/>
    <cellStyle name="Percent 2 2" xfId="12" xr:uid="{00000000-0005-0000-0000-00000C000000}"/>
    <cellStyle name="Percent 2 3" xfId="13" xr:uid="{00000000-0005-0000-0000-00000D000000}"/>
    <cellStyle name="Percent 3" xfId="14" xr:uid="{00000000-0005-0000-0000-00000E000000}"/>
    <cellStyle name="Percent 3 2" xfId="15" xr:uid="{00000000-0005-0000-0000-00000F000000}"/>
    <cellStyle name="Percent 4" xfId="16" xr:uid="{00000000-0005-0000-0000-000010000000}"/>
    <cellStyle name="Percent 4 2" xfId="17" xr:uid="{00000000-0005-0000-0000-000011000000}"/>
    <cellStyle name="Percent 5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5"/>
  <sheetViews>
    <sheetView topLeftCell="A33" workbookViewId="0">
      <selection activeCell="J50" sqref="J50"/>
    </sheetView>
  </sheetViews>
  <sheetFormatPr defaultRowHeight="12.75" x14ac:dyDescent="0.2"/>
  <cols>
    <col min="1" max="1" width="70.28515625" customWidth="1"/>
    <col min="2" max="2" width="20.7109375" bestFit="1" customWidth="1"/>
    <col min="3" max="3" width="20.85546875" bestFit="1" customWidth="1"/>
    <col min="4" max="4" width="18.85546875" bestFit="1" customWidth="1"/>
    <col min="5" max="5" width="8.42578125" bestFit="1" customWidth="1"/>
    <col min="6" max="6" width="9.85546875" customWidth="1"/>
    <col min="7" max="7" width="8.42578125" bestFit="1" customWidth="1"/>
    <col min="8" max="8" width="16.7109375" bestFit="1" customWidth="1"/>
    <col min="9" max="9" width="15.42578125" customWidth="1"/>
    <col min="10" max="10" width="11" bestFit="1" customWidth="1"/>
    <col min="11" max="11" width="11" customWidth="1"/>
    <col min="12" max="12" width="12.85546875" bestFit="1" customWidth="1"/>
    <col min="13" max="13" width="10.28515625" bestFit="1" customWidth="1"/>
  </cols>
  <sheetData>
    <row r="1" spans="1:15" ht="15.75" x14ac:dyDescent="0.25">
      <c r="A1" s="144" t="s">
        <v>55</v>
      </c>
      <c r="B1" s="144"/>
      <c r="C1" s="144"/>
      <c r="D1" s="144"/>
    </row>
    <row r="2" spans="1:15" ht="15.75" x14ac:dyDescent="0.25">
      <c r="A2" s="144" t="s">
        <v>28</v>
      </c>
      <c r="B2" s="144"/>
      <c r="C2" s="144"/>
      <c r="D2" s="144"/>
    </row>
    <row r="3" spans="1:15" ht="5.25" customHeight="1" x14ac:dyDescent="0.2"/>
    <row r="4" spans="1:15" s="45" customFormat="1" ht="18" customHeight="1" x14ac:dyDescent="0.25">
      <c r="A4" s="145" t="s">
        <v>71</v>
      </c>
      <c r="B4" s="145"/>
      <c r="C4" s="145"/>
      <c r="D4" s="145"/>
      <c r="H4" s="46"/>
      <c r="I4" s="46"/>
    </row>
    <row r="5" spans="1:15" ht="9" customHeight="1" x14ac:dyDescent="0.25">
      <c r="A5" s="145"/>
      <c r="B5" s="145"/>
      <c r="C5" s="145"/>
      <c r="D5" s="145"/>
      <c r="E5" s="43"/>
      <c r="H5" s="5"/>
      <c r="I5" s="5"/>
      <c r="J5" s="5"/>
      <c r="K5" s="5"/>
      <c r="L5" s="5"/>
      <c r="M5" s="5"/>
      <c r="N5" s="5"/>
      <c r="O5" s="64"/>
    </row>
    <row r="6" spans="1:15" ht="18.75" customHeight="1" x14ac:dyDescent="0.25">
      <c r="A6" s="5"/>
      <c r="B6" s="37" t="s">
        <v>2</v>
      </c>
      <c r="C6" s="37" t="s">
        <v>3</v>
      </c>
      <c r="D6" s="37" t="s">
        <v>4</v>
      </c>
      <c r="E6" s="43"/>
      <c r="H6" s="5"/>
      <c r="I6" s="4"/>
      <c r="J6" s="4"/>
      <c r="K6" s="4"/>
      <c r="L6" s="5"/>
      <c r="M6" s="5"/>
      <c r="N6" s="5"/>
      <c r="O6" s="64"/>
    </row>
    <row r="7" spans="1:15" ht="15.75" x14ac:dyDescent="0.2">
      <c r="A7" s="14" t="s">
        <v>0</v>
      </c>
      <c r="B7" s="132">
        <v>26861</v>
      </c>
      <c r="C7" s="132">
        <v>11241</v>
      </c>
      <c r="D7" s="132">
        <f>SUM(B7:C7)</f>
        <v>38102</v>
      </c>
      <c r="E7" s="43"/>
      <c r="G7" s="57"/>
      <c r="H7" s="65"/>
      <c r="I7" s="65"/>
      <c r="J7" s="65"/>
      <c r="K7" s="65"/>
      <c r="L7" s="7"/>
      <c r="M7" s="7"/>
      <c r="N7" s="5"/>
      <c r="O7" s="64"/>
    </row>
    <row r="8" spans="1:15" ht="16.5" thickBot="1" x14ac:dyDescent="0.25">
      <c r="A8" s="16" t="s">
        <v>6</v>
      </c>
      <c r="B8" s="133">
        <v>272234</v>
      </c>
      <c r="C8" s="133">
        <v>26010</v>
      </c>
      <c r="D8" s="133">
        <f>SUM(B8:C8)</f>
        <v>298244</v>
      </c>
      <c r="E8" s="43"/>
      <c r="G8" s="57"/>
      <c r="H8" s="65"/>
      <c r="I8" s="65"/>
      <c r="J8" s="65"/>
      <c r="K8" s="65"/>
      <c r="L8" s="9"/>
      <c r="M8" s="9"/>
      <c r="N8" s="5"/>
      <c r="O8" s="64"/>
    </row>
    <row r="9" spans="1:15" ht="15.75" x14ac:dyDescent="0.2">
      <c r="A9" s="15" t="s">
        <v>5</v>
      </c>
      <c r="B9" s="134">
        <f>SUM(B7:B8)</f>
        <v>299095</v>
      </c>
      <c r="C9" s="134">
        <f>SUM(C7:C8)</f>
        <v>37251</v>
      </c>
      <c r="D9" s="134">
        <f>SUM(D7:D8)</f>
        <v>336346</v>
      </c>
      <c r="E9" s="43"/>
      <c r="G9" s="8"/>
      <c r="H9" s="65"/>
      <c r="I9" s="65"/>
      <c r="J9" s="65"/>
      <c r="K9" s="65"/>
      <c r="L9" s="10"/>
      <c r="M9" s="10"/>
      <c r="N9" s="5"/>
      <c r="O9" s="64"/>
    </row>
    <row r="10" spans="1:15" ht="15.75" x14ac:dyDescent="0.2">
      <c r="A10" s="6"/>
      <c r="B10" s="115"/>
      <c r="C10" s="115"/>
      <c r="D10" s="115"/>
      <c r="E10" s="43"/>
      <c r="G10" s="57"/>
      <c r="H10" s="56"/>
      <c r="I10" s="56"/>
      <c r="J10" s="10"/>
      <c r="K10" s="10"/>
      <c r="L10" s="10"/>
      <c r="M10" s="10"/>
      <c r="N10" s="5"/>
      <c r="O10" s="64"/>
    </row>
    <row r="11" spans="1:15" ht="15.75" x14ac:dyDescent="0.2">
      <c r="A11" s="6"/>
      <c r="B11" s="115"/>
      <c r="C11" s="115"/>
      <c r="D11" s="115"/>
      <c r="E11" s="43"/>
      <c r="G11" s="57"/>
      <c r="H11" s="56"/>
      <c r="I11" s="56"/>
      <c r="J11" s="10"/>
      <c r="K11" s="10"/>
      <c r="L11" s="10"/>
      <c r="M11" s="10"/>
      <c r="N11" s="5"/>
      <c r="O11" s="64"/>
    </row>
    <row r="12" spans="1:15" ht="15.75" x14ac:dyDescent="0.2">
      <c r="A12" s="14" t="s">
        <v>30</v>
      </c>
      <c r="B12" s="143">
        <v>18893971</v>
      </c>
      <c r="C12" s="132">
        <v>292645965</v>
      </c>
      <c r="D12" s="132">
        <f>SUM(B12:C12)</f>
        <v>311539936</v>
      </c>
      <c r="E12" s="43"/>
      <c r="F12" s="23"/>
      <c r="H12" s="5"/>
      <c r="I12" s="10"/>
      <c r="J12" s="10"/>
      <c r="K12" s="10"/>
      <c r="L12" s="10"/>
      <c r="M12" s="10"/>
      <c r="N12" s="5"/>
      <c r="O12" s="64"/>
    </row>
    <row r="13" spans="1:15" ht="16.5" thickBot="1" x14ac:dyDescent="0.25">
      <c r="A13" s="16" t="s">
        <v>31</v>
      </c>
      <c r="B13" s="133">
        <v>201165879</v>
      </c>
      <c r="C13" s="133">
        <v>77982675</v>
      </c>
      <c r="D13" s="133">
        <f>SUM(B13:C13)</f>
        <v>279148554</v>
      </c>
      <c r="E13" s="43"/>
      <c r="F13" s="45"/>
      <c r="H13" s="5"/>
      <c r="I13" s="10"/>
      <c r="J13" s="10"/>
      <c r="K13" s="10"/>
      <c r="L13" s="10"/>
      <c r="M13" s="10"/>
      <c r="N13" s="5"/>
      <c r="O13" s="64"/>
    </row>
    <row r="14" spans="1:15" ht="15.75" x14ac:dyDescent="0.2">
      <c r="A14" s="15" t="s">
        <v>32</v>
      </c>
      <c r="B14" s="134">
        <f>SUM(B12:B13)</f>
        <v>220059850</v>
      </c>
      <c r="C14" s="134">
        <f>SUM(C12:C13)</f>
        <v>370628640</v>
      </c>
      <c r="D14" s="134">
        <f>SUM(D12:D13)</f>
        <v>590688490</v>
      </c>
      <c r="E14" s="43"/>
      <c r="H14" s="5"/>
      <c r="I14" s="10"/>
      <c r="J14" s="10"/>
      <c r="K14" s="10"/>
      <c r="L14" s="10"/>
      <c r="M14" s="10"/>
      <c r="N14" s="5"/>
      <c r="O14" s="64"/>
    </row>
    <row r="15" spans="1:15" ht="15.75" customHeight="1" x14ac:dyDescent="0.2"/>
    <row r="16" spans="1:15" ht="15.75" x14ac:dyDescent="0.25">
      <c r="A16" s="13"/>
      <c r="B16" s="64"/>
      <c r="C16" s="64"/>
      <c r="D16" s="64"/>
      <c r="E16" s="43"/>
      <c r="H16" s="5"/>
      <c r="I16" s="6"/>
      <c r="J16" s="7"/>
      <c r="K16" s="7"/>
      <c r="L16" s="7"/>
      <c r="M16" s="7"/>
      <c r="N16" s="5"/>
      <c r="O16" s="64"/>
    </row>
    <row r="17" spans="1:15" ht="15.75" x14ac:dyDescent="0.2">
      <c r="A17" s="14" t="s">
        <v>1</v>
      </c>
      <c r="B17" s="136">
        <v>74.676000000000002</v>
      </c>
      <c r="C17" s="136">
        <v>580.34199999999998</v>
      </c>
      <c r="D17" s="136">
        <f>SUM(B17:C17)</f>
        <v>655.01800000000003</v>
      </c>
      <c r="E17" s="43"/>
      <c r="H17" s="5"/>
      <c r="I17" s="8"/>
      <c r="J17" s="9"/>
      <c r="K17" s="9"/>
      <c r="L17" s="9"/>
      <c r="M17" s="9"/>
      <c r="N17" s="5"/>
      <c r="O17" s="64"/>
    </row>
    <row r="18" spans="1:15" ht="16.5" thickBot="1" x14ac:dyDescent="0.25">
      <c r="A18" s="16" t="s">
        <v>8</v>
      </c>
      <c r="B18" s="137">
        <v>819.25900000000001</v>
      </c>
      <c r="C18" s="137">
        <v>192.76900000000001</v>
      </c>
      <c r="D18" s="137">
        <f>SUM(B18:C18)</f>
        <v>1012.028</v>
      </c>
      <c r="E18" s="43"/>
      <c r="H18" s="5"/>
      <c r="I18" s="6"/>
      <c r="J18" s="10"/>
      <c r="K18" s="10"/>
      <c r="L18" s="10"/>
      <c r="M18" s="10"/>
      <c r="N18" s="5"/>
      <c r="O18" s="64"/>
    </row>
    <row r="19" spans="1:15" ht="15.75" x14ac:dyDescent="0.2">
      <c r="A19" s="15" t="s">
        <v>7</v>
      </c>
      <c r="B19" s="138">
        <f>SUM(B17:B18)</f>
        <v>893.93500000000006</v>
      </c>
      <c r="C19" s="138">
        <f>SUM(C17:C18)</f>
        <v>773.11099999999999</v>
      </c>
      <c r="D19" s="138">
        <f>SUM(D17:D18)</f>
        <v>1667.046</v>
      </c>
      <c r="E19" s="43"/>
      <c r="H19" s="5"/>
      <c r="I19" s="6"/>
      <c r="J19" s="7"/>
      <c r="K19" s="7"/>
      <c r="L19" s="7"/>
      <c r="M19" s="7"/>
      <c r="N19" s="5"/>
      <c r="O19" s="64"/>
    </row>
    <row r="20" spans="1:15" ht="15.75" x14ac:dyDescent="0.2">
      <c r="A20" s="6"/>
      <c r="B20" s="140"/>
      <c r="C20" s="140"/>
      <c r="D20" s="140"/>
      <c r="E20" s="43"/>
      <c r="H20" s="5"/>
      <c r="I20" s="6"/>
      <c r="J20" s="7"/>
      <c r="K20" s="7"/>
      <c r="L20" s="7"/>
      <c r="M20" s="7"/>
      <c r="N20" s="5"/>
      <c r="O20" s="64"/>
    </row>
    <row r="21" spans="1:15" ht="15.75" customHeight="1" x14ac:dyDescent="0.2">
      <c r="A21" s="5"/>
      <c r="B21" s="64"/>
      <c r="C21" s="64"/>
      <c r="D21" s="64"/>
      <c r="E21" s="43"/>
      <c r="H21" s="5"/>
      <c r="I21" s="8"/>
      <c r="J21" s="7"/>
      <c r="K21" s="7"/>
      <c r="L21" s="7"/>
      <c r="M21" s="12"/>
      <c r="N21" s="5"/>
      <c r="O21" s="64"/>
    </row>
    <row r="22" spans="1:15" ht="15.75" x14ac:dyDescent="0.2">
      <c r="A22" s="14" t="s">
        <v>29</v>
      </c>
      <c r="B22" s="139">
        <v>25</v>
      </c>
      <c r="C22" s="139">
        <v>40</v>
      </c>
      <c r="D22" s="139">
        <v>45</v>
      </c>
      <c r="E22" s="43"/>
      <c r="H22" s="5"/>
      <c r="I22" s="6"/>
      <c r="J22" s="10"/>
      <c r="K22" s="10"/>
      <c r="L22" s="7"/>
      <c r="M22" s="10"/>
      <c r="N22" s="5"/>
      <c r="O22" s="64"/>
    </row>
    <row r="23" spans="1:15" ht="16.5" thickBot="1" x14ac:dyDescent="0.25">
      <c r="A23" s="34"/>
      <c r="B23" s="139"/>
      <c r="C23" s="139"/>
      <c r="D23" s="139"/>
      <c r="E23" s="43"/>
      <c r="H23" s="5"/>
      <c r="I23" s="6"/>
      <c r="J23" s="7"/>
      <c r="K23" s="7"/>
      <c r="L23" s="7"/>
      <c r="M23" s="7"/>
      <c r="N23" s="5"/>
      <c r="O23" s="64"/>
    </row>
    <row r="24" spans="1:15" ht="15.75" x14ac:dyDescent="0.2">
      <c r="A24" s="38" t="s">
        <v>27</v>
      </c>
      <c r="B24" s="17"/>
      <c r="C24" s="17"/>
      <c r="D24" s="17"/>
      <c r="E24" s="43"/>
      <c r="H24" s="5"/>
      <c r="I24" s="6"/>
      <c r="J24" s="7"/>
      <c r="K24" s="7"/>
      <c r="L24" s="7"/>
      <c r="M24" s="7"/>
      <c r="N24" s="5"/>
      <c r="O24" s="64"/>
    </row>
    <row r="25" spans="1:15" ht="15.75" x14ac:dyDescent="0.25">
      <c r="A25" s="36" t="s">
        <v>25</v>
      </c>
      <c r="B25" s="41" t="s">
        <v>2</v>
      </c>
      <c r="C25" s="41" t="s">
        <v>3</v>
      </c>
      <c r="D25" s="41" t="s">
        <v>4</v>
      </c>
      <c r="E25" s="43"/>
      <c r="H25" s="5"/>
      <c r="I25" s="10"/>
      <c r="J25" s="10"/>
      <c r="K25" s="10"/>
      <c r="L25" s="10"/>
      <c r="M25" s="10"/>
      <c r="N25" s="5"/>
      <c r="O25" s="64"/>
    </row>
    <row r="26" spans="1:15" ht="15.75" x14ac:dyDescent="0.2">
      <c r="A26" s="14" t="s">
        <v>63</v>
      </c>
      <c r="B26" s="132">
        <v>120528599</v>
      </c>
      <c r="C26" s="132">
        <v>1629128500</v>
      </c>
      <c r="D26" s="134">
        <f>SUM(B26:C26)</f>
        <v>1749657099</v>
      </c>
      <c r="E26" s="43"/>
      <c r="H26" s="5"/>
      <c r="I26" s="10"/>
      <c r="J26" s="10"/>
      <c r="K26" s="10"/>
      <c r="L26" s="10"/>
      <c r="M26" s="10"/>
      <c r="N26" s="5"/>
      <c r="O26" s="64"/>
    </row>
    <row r="27" spans="1:15" ht="16.5" thickBot="1" x14ac:dyDescent="0.25">
      <c r="A27" s="16" t="s">
        <v>64</v>
      </c>
      <c r="B27" s="133">
        <v>1324290894</v>
      </c>
      <c r="C27" s="133">
        <v>587218616.999964</v>
      </c>
      <c r="D27" s="134">
        <f>SUM(B27:C27)</f>
        <v>1911509510.999964</v>
      </c>
      <c r="E27" s="43"/>
      <c r="H27" s="5"/>
      <c r="I27" s="10"/>
      <c r="J27" s="10"/>
      <c r="K27" s="10"/>
      <c r="L27" s="10"/>
      <c r="M27" s="10"/>
      <c r="N27" s="5"/>
      <c r="O27" s="64"/>
    </row>
    <row r="28" spans="1:15" ht="15.75" x14ac:dyDescent="0.2">
      <c r="A28" s="15" t="s">
        <v>65</v>
      </c>
      <c r="B28" s="134">
        <f>SUM(B26:B27)</f>
        <v>1444819493</v>
      </c>
      <c r="C28" s="134">
        <f>SUM(C26:C27)</f>
        <v>2216347116.9999638</v>
      </c>
      <c r="D28" s="134">
        <f>SUM(D26:D27)</f>
        <v>3661166609.9999638</v>
      </c>
      <c r="E28" s="43"/>
      <c r="H28" s="5"/>
      <c r="I28" s="10"/>
      <c r="J28" s="10"/>
      <c r="K28" s="10"/>
      <c r="L28" s="10"/>
      <c r="M28" s="10"/>
      <c r="N28" s="5"/>
      <c r="O28" s="64"/>
    </row>
    <row r="29" spans="1:15" ht="15.75" x14ac:dyDescent="0.2">
      <c r="A29" s="6"/>
      <c r="B29" s="115"/>
      <c r="C29" s="141"/>
      <c r="D29" s="115"/>
      <c r="E29" s="43"/>
      <c r="H29" s="5"/>
      <c r="I29" s="10"/>
      <c r="J29" s="10"/>
      <c r="K29" s="10"/>
      <c r="L29" s="10"/>
      <c r="M29" s="10"/>
      <c r="N29" s="5"/>
      <c r="O29" s="64"/>
    </row>
    <row r="30" spans="1:15" ht="15.75" customHeight="1" x14ac:dyDescent="0.2">
      <c r="A30" s="14" t="s">
        <v>35</v>
      </c>
      <c r="B30" s="132">
        <v>257120841</v>
      </c>
      <c r="C30" s="132">
        <v>3206045885</v>
      </c>
      <c r="D30" s="132">
        <f>SUM(B30:C30)</f>
        <v>3463166726</v>
      </c>
      <c r="E30" s="43"/>
      <c r="F30" s="58"/>
      <c r="H30" s="67"/>
      <c r="I30" s="10"/>
      <c r="J30" s="10"/>
      <c r="K30" s="10"/>
      <c r="L30" s="10"/>
      <c r="M30" s="10"/>
      <c r="N30" s="5"/>
      <c r="O30" s="64"/>
    </row>
    <row r="31" spans="1:15" ht="16.5" thickBot="1" x14ac:dyDescent="0.25">
      <c r="A31" s="16" t="s">
        <v>33</v>
      </c>
      <c r="B31" s="133">
        <v>2842579082</v>
      </c>
      <c r="C31" s="133">
        <v>1383835405.9999638</v>
      </c>
      <c r="D31" s="133">
        <f>SUM(B31:C31)</f>
        <v>4226414487.9999638</v>
      </c>
      <c r="E31" s="43"/>
      <c r="H31" s="67"/>
      <c r="I31" s="10"/>
      <c r="J31" s="10"/>
      <c r="K31" s="10"/>
      <c r="L31" s="10"/>
      <c r="M31" s="10"/>
      <c r="N31" s="5"/>
      <c r="O31" s="64"/>
    </row>
    <row r="32" spans="1:15" ht="15.75" x14ac:dyDescent="0.2">
      <c r="A32" s="15" t="s">
        <v>34</v>
      </c>
      <c r="B32" s="134">
        <f>SUM(B30:B31)</f>
        <v>3099699923</v>
      </c>
      <c r="C32" s="134">
        <f>SUM(C30:C31)</f>
        <v>4589881290.9999638</v>
      </c>
      <c r="D32" s="134">
        <f>SUM(D30:D31)</f>
        <v>7689581213.9999638</v>
      </c>
      <c r="E32" s="43"/>
      <c r="H32" s="5"/>
      <c r="I32" s="10"/>
      <c r="J32" s="10"/>
      <c r="K32" s="10"/>
      <c r="L32" s="10"/>
      <c r="M32" s="10"/>
      <c r="N32" s="5"/>
      <c r="O32" s="64"/>
    </row>
    <row r="33" spans="1:15" ht="15.75" x14ac:dyDescent="0.2">
      <c r="A33" s="6"/>
      <c r="B33" s="68"/>
      <c r="C33" s="68"/>
      <c r="D33" s="65"/>
      <c r="E33" s="43"/>
      <c r="F33" s="39"/>
      <c r="H33" s="5"/>
      <c r="I33" s="10"/>
      <c r="J33" s="10"/>
      <c r="K33" s="10"/>
      <c r="L33" s="10"/>
      <c r="M33" s="10"/>
      <c r="N33" s="5"/>
      <c r="O33" s="64"/>
    </row>
    <row r="34" spans="1:15" ht="15.75" x14ac:dyDescent="0.2">
      <c r="A34" s="6"/>
      <c r="M34" s="10"/>
      <c r="N34" s="5"/>
      <c r="O34" s="64"/>
    </row>
    <row r="35" spans="1:15" ht="15" x14ac:dyDescent="0.2">
      <c r="A35" s="47"/>
      <c r="M35" s="10"/>
      <c r="N35" s="5"/>
      <c r="O35" s="64"/>
    </row>
    <row r="36" spans="1:15" ht="16.5" thickBot="1" x14ac:dyDescent="0.25">
      <c r="A36" s="53" t="s">
        <v>54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117"/>
      <c r="N36" s="5"/>
      <c r="O36" s="64"/>
    </row>
    <row r="37" spans="1:15" ht="31.5" x14ac:dyDescent="0.25">
      <c r="A37" s="15" t="s">
        <v>38</v>
      </c>
      <c r="B37" s="52" t="s">
        <v>39</v>
      </c>
      <c r="C37" s="52" t="s">
        <v>40</v>
      </c>
      <c r="D37" s="51" t="s">
        <v>41</v>
      </c>
      <c r="E37" s="52" t="s">
        <v>40</v>
      </c>
      <c r="F37" s="55" t="s">
        <v>42</v>
      </c>
      <c r="G37" s="52" t="s">
        <v>40</v>
      </c>
      <c r="H37" s="51" t="s">
        <v>43</v>
      </c>
      <c r="I37" s="52" t="s">
        <v>40</v>
      </c>
      <c r="J37" s="55" t="s">
        <v>44</v>
      </c>
      <c r="K37" s="55" t="s">
        <v>40</v>
      </c>
      <c r="L37" s="51" t="s">
        <v>45</v>
      </c>
      <c r="M37" s="55" t="s">
        <v>40</v>
      </c>
      <c r="N37" s="5"/>
      <c r="O37" s="64"/>
    </row>
    <row r="38" spans="1:15" ht="15.75" x14ac:dyDescent="0.2">
      <c r="A38" s="14" t="s">
        <v>46</v>
      </c>
      <c r="B38" s="130">
        <v>9136</v>
      </c>
      <c r="C38" s="131">
        <v>27</v>
      </c>
      <c r="D38" s="130">
        <v>34072</v>
      </c>
      <c r="E38" s="131">
        <v>28</v>
      </c>
      <c r="F38" s="130">
        <v>24781</v>
      </c>
      <c r="G38" s="142">
        <v>73</v>
      </c>
      <c r="H38" s="130">
        <v>88166</v>
      </c>
      <c r="I38" s="131">
        <v>72</v>
      </c>
      <c r="J38" s="130">
        <v>33917</v>
      </c>
      <c r="K38" s="118">
        <f>J38/J45</f>
        <v>0.91172280315045295</v>
      </c>
      <c r="L38" s="130">
        <v>122238</v>
      </c>
      <c r="M38" s="119">
        <f>L38/L45</f>
        <v>0.1578892303161582</v>
      </c>
      <c r="N38" s="5"/>
      <c r="O38" s="64"/>
    </row>
    <row r="39" spans="1:15" ht="15.75" x14ac:dyDescent="0.2">
      <c r="A39" s="14" t="s">
        <v>47</v>
      </c>
      <c r="B39" s="130">
        <v>1145</v>
      </c>
      <c r="C39" s="131">
        <v>49</v>
      </c>
      <c r="D39" s="130">
        <v>58783</v>
      </c>
      <c r="E39" s="131">
        <v>52</v>
      </c>
      <c r="F39" s="130">
        <v>1180</v>
      </c>
      <c r="G39" s="131">
        <v>51</v>
      </c>
      <c r="H39" s="130">
        <v>53674</v>
      </c>
      <c r="I39" s="131">
        <v>48</v>
      </c>
      <c r="J39" s="130">
        <v>2325</v>
      </c>
      <c r="K39" s="118">
        <f>J39/J45</f>
        <v>6.2498319937636083E-2</v>
      </c>
      <c r="L39" s="130">
        <v>112457</v>
      </c>
      <c r="M39" s="119">
        <f>L39/L45</f>
        <v>0.14525556024856595</v>
      </c>
      <c r="N39" s="5"/>
      <c r="O39" s="64"/>
    </row>
    <row r="40" spans="1:15" ht="15.75" x14ac:dyDescent="0.2">
      <c r="A40" s="14" t="s">
        <v>48</v>
      </c>
      <c r="B40" s="130">
        <v>319</v>
      </c>
      <c r="C40" s="131">
        <v>71</v>
      </c>
      <c r="D40" s="130">
        <v>44297</v>
      </c>
      <c r="E40" s="131">
        <v>71</v>
      </c>
      <c r="F40" s="130">
        <v>131</v>
      </c>
      <c r="G40" s="131">
        <v>29</v>
      </c>
      <c r="H40" s="130">
        <v>18227</v>
      </c>
      <c r="I40" s="131">
        <v>29</v>
      </c>
      <c r="J40" s="130">
        <v>450</v>
      </c>
      <c r="K40" s="118">
        <f>J40/J45</f>
        <v>1.209644902018763E-2</v>
      </c>
      <c r="L40" s="130">
        <v>62524</v>
      </c>
      <c r="M40" s="119">
        <f>L40/L45</f>
        <v>8.0759389357544106E-2</v>
      </c>
      <c r="N40" s="5"/>
      <c r="O40" s="64"/>
    </row>
    <row r="41" spans="1:15" ht="15.75" x14ac:dyDescent="0.2">
      <c r="A41" s="14" t="s">
        <v>49</v>
      </c>
      <c r="B41" s="130">
        <v>132</v>
      </c>
      <c r="C41" s="131">
        <v>82</v>
      </c>
      <c r="D41" s="130">
        <v>32487</v>
      </c>
      <c r="E41" s="131">
        <v>83</v>
      </c>
      <c r="F41" s="130">
        <v>28</v>
      </c>
      <c r="G41" s="131">
        <v>18</v>
      </c>
      <c r="H41" s="130">
        <v>6783</v>
      </c>
      <c r="I41" s="131">
        <v>17</v>
      </c>
      <c r="J41" s="130">
        <v>160</v>
      </c>
      <c r="K41" s="118">
        <f>J41/J45</f>
        <v>4.3009596516222683E-3</v>
      </c>
      <c r="L41" s="130">
        <v>39270</v>
      </c>
      <c r="M41" s="119">
        <f>L41/L45</f>
        <v>5.0723261788605284E-2</v>
      </c>
      <c r="N41" s="5"/>
      <c r="O41" s="64"/>
    </row>
    <row r="42" spans="1:15" ht="15.75" x14ac:dyDescent="0.2">
      <c r="A42" s="14" t="s">
        <v>50</v>
      </c>
      <c r="B42" s="130">
        <v>86</v>
      </c>
      <c r="C42" s="131">
        <v>87</v>
      </c>
      <c r="D42" s="130">
        <v>29443</v>
      </c>
      <c r="E42" s="131">
        <v>87</v>
      </c>
      <c r="F42" s="130">
        <v>13</v>
      </c>
      <c r="G42" s="131">
        <v>13</v>
      </c>
      <c r="H42" s="130">
        <v>4494</v>
      </c>
      <c r="I42" s="131">
        <v>13</v>
      </c>
      <c r="J42" s="130">
        <v>99</v>
      </c>
      <c r="K42" s="118">
        <f>J42/J45</f>
        <v>2.6612187844412783E-3</v>
      </c>
      <c r="L42" s="130">
        <v>33937</v>
      </c>
      <c r="M42" s="119">
        <f>L42/L45</f>
        <v>4.3834869756045267E-2</v>
      </c>
      <c r="N42" s="5"/>
      <c r="O42" s="64"/>
    </row>
    <row r="43" spans="1:15" ht="15.75" x14ac:dyDescent="0.2">
      <c r="A43" s="14" t="s">
        <v>51</v>
      </c>
      <c r="B43" s="130">
        <v>45</v>
      </c>
      <c r="C43" s="131">
        <v>87</v>
      </c>
      <c r="D43" s="130">
        <v>20210</v>
      </c>
      <c r="E43" s="131">
        <v>87</v>
      </c>
      <c r="F43" s="130">
        <v>7</v>
      </c>
      <c r="G43" s="131">
        <v>13</v>
      </c>
      <c r="H43" s="130">
        <v>3025</v>
      </c>
      <c r="I43" s="131">
        <v>13</v>
      </c>
      <c r="J43" s="130">
        <v>52</v>
      </c>
      <c r="K43" s="118">
        <f>J43/J45</f>
        <v>1.3978118867772373E-3</v>
      </c>
      <c r="L43" s="130">
        <v>23235</v>
      </c>
      <c r="M43" s="119">
        <f>L43/L45</f>
        <v>3.0011586138483416E-2</v>
      </c>
      <c r="N43" s="5"/>
      <c r="O43" s="64"/>
    </row>
    <row r="44" spans="1:15" ht="15.75" x14ac:dyDescent="0.2">
      <c r="A44" s="14" t="s">
        <v>52</v>
      </c>
      <c r="B44" s="130">
        <v>181</v>
      </c>
      <c r="C44" s="131">
        <v>91</v>
      </c>
      <c r="D44" s="130">
        <v>367433</v>
      </c>
      <c r="E44" s="131">
        <v>97</v>
      </c>
      <c r="F44" s="130">
        <v>17</v>
      </c>
      <c r="G44" s="131">
        <v>9</v>
      </c>
      <c r="H44" s="130">
        <v>13107</v>
      </c>
      <c r="I44" s="131">
        <v>3</v>
      </c>
      <c r="J44" s="130">
        <v>198</v>
      </c>
      <c r="K44" s="118">
        <f>J44/J45</f>
        <v>5.3224375688825567E-3</v>
      </c>
      <c r="L44" s="130">
        <v>380540</v>
      </c>
      <c r="M44" s="119">
        <f>L44/L45</f>
        <v>0.49152610239459776</v>
      </c>
      <c r="N44" s="5"/>
      <c r="O44" s="64"/>
    </row>
    <row r="45" spans="1:15" ht="15.75" x14ac:dyDescent="0.25">
      <c r="A45" s="14" t="s">
        <v>4</v>
      </c>
      <c r="B45" s="135">
        <v>11044</v>
      </c>
      <c r="C45" s="131">
        <v>30</v>
      </c>
      <c r="D45" s="135">
        <v>586725</v>
      </c>
      <c r="E45" s="131">
        <v>76</v>
      </c>
      <c r="F45" s="135">
        <v>26157</v>
      </c>
      <c r="G45" s="131">
        <v>70</v>
      </c>
      <c r="H45" s="135">
        <v>187476</v>
      </c>
      <c r="I45" s="131">
        <v>24</v>
      </c>
      <c r="J45" s="135">
        <v>37201</v>
      </c>
      <c r="K45" s="118">
        <f>J45/J45</f>
        <v>1</v>
      </c>
      <c r="L45" s="135">
        <v>774201</v>
      </c>
      <c r="M45" s="119">
        <f>L45/L45</f>
        <v>1</v>
      </c>
      <c r="N45" s="5"/>
      <c r="O45" s="64"/>
    </row>
    <row r="46" spans="1:15" ht="15.75" x14ac:dyDescent="0.25">
      <c r="A46" s="48"/>
      <c r="B46" s="69"/>
      <c r="C46" s="70"/>
      <c r="D46" s="69"/>
      <c r="E46" s="70"/>
      <c r="F46" s="69"/>
      <c r="G46" s="70"/>
      <c r="H46" s="69"/>
      <c r="I46" s="70"/>
      <c r="J46" s="69"/>
      <c r="K46" s="69"/>
      <c r="L46" s="69"/>
      <c r="M46" s="10"/>
      <c r="N46" s="5"/>
      <c r="O46" s="64"/>
    </row>
    <row r="47" spans="1:15" ht="15.75" x14ac:dyDescent="0.25">
      <c r="B47" s="69"/>
      <c r="C47" s="70"/>
      <c r="D47" s="69"/>
      <c r="E47" s="70"/>
      <c r="F47" s="69"/>
      <c r="G47" s="70"/>
      <c r="H47" s="69"/>
      <c r="I47" s="70"/>
      <c r="J47" s="69"/>
      <c r="K47" s="69"/>
      <c r="L47" s="69"/>
      <c r="M47" s="10"/>
      <c r="N47" s="5"/>
      <c r="O47" s="64"/>
    </row>
    <row r="48" spans="1:15" ht="15.75" x14ac:dyDescent="0.25">
      <c r="A48" s="48"/>
      <c r="B48" s="69"/>
      <c r="C48" s="70"/>
      <c r="D48" s="69"/>
      <c r="E48" s="70"/>
      <c r="F48" s="69"/>
      <c r="G48" s="70"/>
      <c r="H48" s="69"/>
      <c r="I48" s="70"/>
      <c r="J48" s="69"/>
      <c r="K48" s="69"/>
      <c r="L48" s="69"/>
      <c r="M48" s="10"/>
      <c r="N48" s="5"/>
      <c r="O48" s="64"/>
    </row>
    <row r="49" spans="1:15" ht="15.75" x14ac:dyDescent="0.2">
      <c r="A49" s="35" t="s">
        <v>26</v>
      </c>
      <c r="B49" s="71"/>
      <c r="C49" s="68"/>
      <c r="D49" s="65"/>
      <c r="E49" s="43"/>
      <c r="H49" s="5"/>
      <c r="I49" s="10"/>
      <c r="J49" s="10"/>
      <c r="K49" s="10"/>
      <c r="L49" s="114"/>
      <c r="M49" s="10"/>
      <c r="N49" s="5"/>
      <c r="O49" s="64"/>
    </row>
    <row r="50" spans="1:15" ht="15.75" x14ac:dyDescent="0.2">
      <c r="A50" s="35"/>
      <c r="B50" s="68"/>
      <c r="C50" s="68"/>
      <c r="D50" s="65"/>
      <c r="E50" s="43"/>
      <c r="H50" s="5"/>
      <c r="I50" s="10"/>
      <c r="J50" s="10"/>
      <c r="K50" s="10"/>
      <c r="L50" s="114"/>
      <c r="M50" s="10"/>
      <c r="N50" s="5"/>
      <c r="O50" s="64"/>
    </row>
    <row r="51" spans="1:15" ht="15.6" customHeight="1" x14ac:dyDescent="0.2">
      <c r="A51" s="146" t="s">
        <v>69</v>
      </c>
      <c r="B51" s="146"/>
      <c r="C51" s="6"/>
      <c r="D51" s="6"/>
      <c r="E51" s="43"/>
      <c r="H51" s="5"/>
      <c r="I51" s="10"/>
      <c r="J51" s="10"/>
      <c r="K51" s="10"/>
      <c r="L51" s="10"/>
      <c r="M51" s="10"/>
      <c r="N51" s="5"/>
      <c r="O51" s="64"/>
    </row>
    <row r="52" spans="1:15" ht="15" x14ac:dyDescent="0.2">
      <c r="A52" s="147" t="s">
        <v>36</v>
      </c>
      <c r="B52" s="147"/>
      <c r="C52" s="10"/>
      <c r="D52" s="10"/>
      <c r="E52" s="43"/>
      <c r="H52" s="5"/>
      <c r="I52" s="10"/>
      <c r="J52" s="10"/>
      <c r="K52" s="10"/>
      <c r="L52" s="10"/>
      <c r="M52" s="10"/>
      <c r="N52" s="5"/>
      <c r="O52" s="64"/>
    </row>
    <row r="53" spans="1:15" ht="16.5" thickBot="1" x14ac:dyDescent="0.25">
      <c r="A53" s="6"/>
      <c r="B53" s="68"/>
      <c r="C53" s="68"/>
      <c r="D53" s="65"/>
      <c r="E53" s="43"/>
      <c r="H53" s="5"/>
      <c r="I53" s="10"/>
      <c r="J53" s="10"/>
      <c r="K53" s="10"/>
      <c r="L53" s="10"/>
      <c r="M53" s="10"/>
      <c r="N53" s="5"/>
      <c r="O53" s="64"/>
    </row>
    <row r="54" spans="1:15" ht="15.75" thickBot="1" x14ac:dyDescent="0.25">
      <c r="A54" s="24" t="s">
        <v>9</v>
      </c>
      <c r="B54" s="22" t="s">
        <v>23</v>
      </c>
      <c r="C54" s="64"/>
      <c r="D54" s="64"/>
      <c r="E54" s="43"/>
      <c r="H54" s="5"/>
      <c r="I54" s="8"/>
      <c r="J54" s="7"/>
      <c r="K54" s="7"/>
      <c r="L54" s="7"/>
      <c r="M54" s="7"/>
      <c r="N54" s="5"/>
      <c r="O54" s="64"/>
    </row>
    <row r="55" spans="1:15" ht="15.75" x14ac:dyDescent="0.25">
      <c r="A55" s="30" t="s">
        <v>10</v>
      </c>
      <c r="B55" s="127">
        <v>0.217</v>
      </c>
      <c r="C55" s="64"/>
      <c r="D55" s="64"/>
      <c r="E55" s="64"/>
      <c r="F55" s="21"/>
      <c r="G55" s="64"/>
      <c r="H55" s="5"/>
      <c r="I55" s="6"/>
      <c r="J55" s="10"/>
      <c r="K55" s="10"/>
      <c r="L55" s="10"/>
      <c r="M55" s="10"/>
      <c r="N55" s="5"/>
      <c r="O55" s="64"/>
    </row>
    <row r="56" spans="1:15" ht="15.75" x14ac:dyDescent="0.25">
      <c r="A56" s="26" t="s">
        <v>11</v>
      </c>
      <c r="B56" s="122">
        <v>0.38300000000000001</v>
      </c>
      <c r="C56" s="64"/>
      <c r="D56" s="64"/>
      <c r="E56" s="64"/>
      <c r="F56" s="72"/>
      <c r="G56" s="64"/>
      <c r="H56" s="64"/>
      <c r="I56" s="1"/>
      <c r="J56" s="64"/>
      <c r="K56" s="64"/>
      <c r="L56" s="64"/>
      <c r="M56" s="64"/>
      <c r="N56" s="64"/>
      <c r="O56" s="64"/>
    </row>
    <row r="57" spans="1:15" ht="15.75" x14ac:dyDescent="0.25">
      <c r="A57" s="26" t="s">
        <v>12</v>
      </c>
      <c r="B57" s="122">
        <v>0</v>
      </c>
      <c r="C57" s="64"/>
      <c r="D57" s="64"/>
      <c r="E57" s="64"/>
      <c r="F57" s="72"/>
      <c r="G57" s="64"/>
      <c r="H57" s="64"/>
      <c r="I57" s="64"/>
      <c r="J57" s="64"/>
      <c r="K57" s="64"/>
      <c r="L57" s="64"/>
      <c r="M57" s="64"/>
      <c r="N57" s="64"/>
      <c r="O57" s="64"/>
    </row>
    <row r="58" spans="1:15" ht="15.75" x14ac:dyDescent="0.25">
      <c r="A58" s="26" t="s">
        <v>13</v>
      </c>
      <c r="B58" s="122">
        <v>0.33</v>
      </c>
      <c r="C58" s="64"/>
      <c r="D58" s="64"/>
      <c r="E58" s="64"/>
      <c r="F58" s="72"/>
      <c r="G58" s="64"/>
      <c r="H58" s="64"/>
      <c r="I58" s="64"/>
      <c r="J58" s="64"/>
      <c r="K58" s="64"/>
      <c r="L58" s="64"/>
      <c r="M58" s="64"/>
      <c r="N58" s="64"/>
      <c r="O58" s="64"/>
    </row>
    <row r="59" spans="1:15" ht="15.75" x14ac:dyDescent="0.25">
      <c r="A59" s="26" t="s">
        <v>14</v>
      </c>
      <c r="B59" s="122">
        <v>2E-3</v>
      </c>
      <c r="C59" s="64"/>
      <c r="D59" s="64"/>
      <c r="E59" s="64"/>
      <c r="F59" s="72"/>
      <c r="G59" s="64"/>
      <c r="H59" s="64"/>
      <c r="I59" s="64"/>
      <c r="J59" s="64"/>
      <c r="K59" s="64"/>
      <c r="L59" s="64"/>
      <c r="M59" s="64"/>
      <c r="N59" s="64"/>
      <c r="O59" s="64"/>
    </row>
    <row r="60" spans="1:15" ht="16.5" thickBot="1" x14ac:dyDescent="0.3">
      <c r="A60" s="31" t="s">
        <v>24</v>
      </c>
      <c r="B60" s="128">
        <v>6.8000000000000005E-2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</row>
    <row r="61" spans="1:15" ht="27.75" customHeight="1" x14ac:dyDescent="0.25">
      <c r="A61" s="29" t="s">
        <v>53</v>
      </c>
      <c r="B61" s="126">
        <v>2E-3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</row>
    <row r="62" spans="1:15" ht="15.75" x14ac:dyDescent="0.25">
      <c r="A62" s="26" t="s">
        <v>15</v>
      </c>
      <c r="B62" s="129" t="s">
        <v>67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</row>
    <row r="63" spans="1:15" ht="15.75" x14ac:dyDescent="0.25">
      <c r="A63" s="26" t="s">
        <v>16</v>
      </c>
      <c r="B63" s="123">
        <v>0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</row>
    <row r="64" spans="1:15" ht="15.75" x14ac:dyDescent="0.25">
      <c r="A64" s="26" t="s">
        <v>17</v>
      </c>
      <c r="B64" s="123">
        <v>1.2E-2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</row>
    <row r="65" spans="1:15" ht="15.75" x14ac:dyDescent="0.25">
      <c r="A65" s="26" t="s">
        <v>18</v>
      </c>
      <c r="B65" s="123">
        <v>5.0000000000000001E-3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</row>
    <row r="66" spans="1:15" ht="15.75" x14ac:dyDescent="0.25">
      <c r="A66" s="26" t="s">
        <v>19</v>
      </c>
      <c r="B66" s="123">
        <v>0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ht="15.75" x14ac:dyDescent="0.25">
      <c r="A67" s="26" t="s">
        <v>37</v>
      </c>
      <c r="B67" s="123">
        <v>0.01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</row>
    <row r="68" spans="1:15" ht="15.75" x14ac:dyDescent="0.25">
      <c r="A68" s="27" t="s">
        <v>20</v>
      </c>
      <c r="B68" s="123">
        <v>2E-3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</row>
    <row r="69" spans="1:15" ht="16.5" thickBot="1" x14ac:dyDescent="0.3">
      <c r="A69" s="28" t="s">
        <v>21</v>
      </c>
      <c r="B69" s="124">
        <v>3.5999999999999997E-2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</row>
    <row r="70" spans="1:15" ht="16.5" thickBot="1" x14ac:dyDescent="0.3">
      <c r="A70" s="25" t="s">
        <v>22</v>
      </c>
      <c r="B70" s="125">
        <v>1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</row>
    <row r="71" spans="1:15" ht="15" x14ac:dyDescent="0.2">
      <c r="A71" s="42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</row>
    <row r="72" spans="1:15" ht="15.75" x14ac:dyDescent="0.2">
      <c r="A72" s="35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</row>
    <row r="73" spans="1:15" ht="15.75" x14ac:dyDescent="0.2">
      <c r="A73" s="35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</row>
    <row r="74" spans="1:15" ht="15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</row>
    <row r="75" spans="1:15" ht="15" x14ac:dyDescent="0.2">
      <c r="M75" s="64"/>
      <c r="N75" s="64"/>
      <c r="O75" s="64"/>
    </row>
    <row r="76" spans="1:15" ht="15" x14ac:dyDescent="0.2">
      <c r="M76" s="64"/>
      <c r="N76" s="64"/>
      <c r="O76" s="64"/>
    </row>
    <row r="77" spans="1:15" ht="15" x14ac:dyDescent="0.2">
      <c r="M77" s="64"/>
      <c r="N77" s="64"/>
      <c r="O77" s="64"/>
    </row>
    <row r="78" spans="1:15" ht="15" x14ac:dyDescent="0.2">
      <c r="M78" s="64"/>
      <c r="N78" s="64"/>
      <c r="O78" s="64"/>
    </row>
    <row r="79" spans="1:15" ht="15" x14ac:dyDescent="0.2">
      <c r="M79" s="64"/>
      <c r="N79" s="64"/>
      <c r="O79" s="64"/>
    </row>
    <row r="80" spans="1:15" ht="15" x14ac:dyDescent="0.2">
      <c r="M80" s="64"/>
      <c r="N80" s="64"/>
      <c r="O80" s="64"/>
    </row>
    <row r="81" spans="1:15" ht="15" x14ac:dyDescent="0.2">
      <c r="M81" s="64"/>
      <c r="N81" s="64"/>
      <c r="O81" s="64"/>
    </row>
    <row r="82" spans="1:15" ht="15" x14ac:dyDescent="0.2">
      <c r="M82" s="64"/>
      <c r="N82" s="64"/>
      <c r="O82" s="64"/>
    </row>
    <row r="83" spans="1:15" ht="15" x14ac:dyDescent="0.2">
      <c r="M83" s="64"/>
      <c r="N83" s="64"/>
      <c r="O83" s="64"/>
    </row>
    <row r="84" spans="1:15" ht="15" x14ac:dyDescent="0.2">
      <c r="M84" s="64"/>
      <c r="N84" s="64"/>
      <c r="O84" s="64"/>
    </row>
    <row r="85" spans="1:15" ht="15" x14ac:dyDescent="0.2">
      <c r="M85" s="64"/>
      <c r="N85" s="64"/>
      <c r="O85" s="64"/>
    </row>
    <row r="86" spans="1:15" ht="15" x14ac:dyDescent="0.2">
      <c r="M86" s="64"/>
      <c r="N86" s="64"/>
      <c r="O86" s="64"/>
    </row>
    <row r="87" spans="1:15" ht="15" x14ac:dyDescent="0.2">
      <c r="M87" s="64"/>
      <c r="N87" s="64"/>
      <c r="O87" s="64"/>
    </row>
    <row r="88" spans="1:15" ht="15" x14ac:dyDescent="0.2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</row>
    <row r="89" spans="1:15" ht="15" x14ac:dyDescent="0.2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</row>
    <row r="90" spans="1:15" ht="15" x14ac:dyDescent="0.2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</row>
    <row r="91" spans="1:15" ht="15" x14ac:dyDescent="0.2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</row>
    <row r="92" spans="1:15" ht="15" x14ac:dyDescent="0.2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</row>
    <row r="93" spans="1:15" ht="15" x14ac:dyDescent="0.2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</row>
    <row r="94" spans="1:15" ht="15" x14ac:dyDescent="0.2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</row>
    <row r="95" spans="1:15" ht="15" x14ac:dyDescent="0.2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</row>
    <row r="96" spans="1:15" ht="15" x14ac:dyDescent="0.2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</row>
    <row r="97" spans="1:15" ht="15" x14ac:dyDescent="0.2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</row>
    <row r="98" spans="1:15" ht="15" x14ac:dyDescent="0.2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</row>
    <row r="99" spans="1:15" ht="15" x14ac:dyDescent="0.2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</row>
    <row r="100" spans="1:15" ht="15" x14ac:dyDescent="0.2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</row>
    <row r="101" spans="1:15" ht="15" x14ac:dyDescent="0.2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</row>
    <row r="102" spans="1:15" ht="15" x14ac:dyDescent="0.2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</row>
    <row r="103" spans="1:15" ht="15" x14ac:dyDescent="0.2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ht="15" x14ac:dyDescent="0.2">
      <c r="F104" s="64"/>
    </row>
    <row r="105" spans="1:15" ht="15" x14ac:dyDescent="0.2">
      <c r="F105" s="64"/>
    </row>
  </sheetData>
  <mergeCells count="6">
    <mergeCell ref="A1:D1"/>
    <mergeCell ref="A2:D2"/>
    <mergeCell ref="A5:D5"/>
    <mergeCell ref="A51:B51"/>
    <mergeCell ref="A52:B52"/>
    <mergeCell ref="A4:D4"/>
  </mergeCells>
  <pageMargins left="0.7" right="0.5" top="0.5" bottom="0.65" header="0.25" footer="0.4"/>
  <pageSetup scale="60" fitToHeight="0" orientation="landscape" r:id="rId1"/>
  <headerFooter alignWithMargins="0">
    <oddFooter>&amp;L&amp;F</oddFooter>
  </headerFooter>
  <rowBreaks count="2" manualBreakCount="2">
    <brk id="49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5"/>
  <sheetViews>
    <sheetView workbookViewId="0">
      <selection activeCell="H33" sqref="H33"/>
    </sheetView>
  </sheetViews>
  <sheetFormatPr defaultRowHeight="12.75" x14ac:dyDescent="0.2"/>
  <cols>
    <col min="1" max="1" width="70.28515625" customWidth="1"/>
    <col min="2" max="2" width="20.7109375" customWidth="1"/>
    <col min="3" max="3" width="20.85546875" bestFit="1" customWidth="1"/>
    <col min="4" max="4" width="18.85546875" bestFit="1" customWidth="1"/>
    <col min="5" max="5" width="8.42578125" bestFit="1" customWidth="1"/>
    <col min="6" max="6" width="9.85546875" customWidth="1"/>
    <col min="7" max="7" width="5.7109375" customWidth="1"/>
    <col min="8" max="8" width="16.7109375" bestFit="1" customWidth="1"/>
    <col min="9" max="9" width="15.42578125" customWidth="1"/>
    <col min="10" max="10" width="11" bestFit="1" customWidth="1"/>
    <col min="11" max="11" width="11" customWidth="1"/>
    <col min="12" max="12" width="12.85546875" bestFit="1" customWidth="1"/>
    <col min="13" max="13" width="11" customWidth="1"/>
  </cols>
  <sheetData>
    <row r="1" spans="1:15" ht="15.75" x14ac:dyDescent="0.25">
      <c r="A1" s="144" t="s">
        <v>55</v>
      </c>
      <c r="B1" s="144"/>
      <c r="C1" s="144"/>
      <c r="D1" s="144"/>
    </row>
    <row r="2" spans="1:15" ht="15.75" x14ac:dyDescent="0.25">
      <c r="A2" s="144" t="s">
        <v>28</v>
      </c>
      <c r="B2" s="144"/>
      <c r="C2" s="144"/>
      <c r="D2" s="144"/>
    </row>
    <row r="3" spans="1:15" ht="5.25" customHeight="1" x14ac:dyDescent="0.2"/>
    <row r="4" spans="1:15" s="45" customFormat="1" ht="18" customHeight="1" x14ac:dyDescent="0.25">
      <c r="A4" s="145" t="s">
        <v>70</v>
      </c>
      <c r="B4" s="145"/>
      <c r="C4" s="145"/>
      <c r="D4" s="145"/>
      <c r="H4" s="46"/>
      <c r="I4" s="46"/>
    </row>
    <row r="5" spans="1:15" ht="9" customHeight="1" x14ac:dyDescent="0.25">
      <c r="A5" s="145"/>
      <c r="B5" s="145"/>
      <c r="C5" s="145"/>
      <c r="D5" s="145"/>
      <c r="E5" s="43"/>
      <c r="H5" s="5"/>
      <c r="I5" s="5"/>
      <c r="J5" s="5"/>
      <c r="K5" s="5"/>
      <c r="L5" s="5"/>
      <c r="M5" s="3"/>
      <c r="N5" s="3"/>
      <c r="O5" s="2"/>
    </row>
    <row r="6" spans="1:15" ht="18.75" customHeight="1" x14ac:dyDescent="0.25">
      <c r="A6" s="5"/>
      <c r="B6" s="37" t="s">
        <v>2</v>
      </c>
      <c r="C6" s="37" t="s">
        <v>3</v>
      </c>
      <c r="D6" s="37" t="s">
        <v>4</v>
      </c>
      <c r="E6" s="43"/>
      <c r="H6" s="5"/>
      <c r="I6" s="4"/>
      <c r="J6" s="4"/>
      <c r="K6" s="4"/>
      <c r="L6" s="5"/>
      <c r="M6" s="3"/>
      <c r="N6" s="3"/>
      <c r="O6" s="2"/>
    </row>
    <row r="7" spans="1:15" ht="15.75" x14ac:dyDescent="0.2">
      <c r="A7" s="14" t="s">
        <v>0</v>
      </c>
      <c r="B7" s="132">
        <v>26555</v>
      </c>
      <c r="C7" s="132">
        <v>11084</v>
      </c>
      <c r="D7" s="132">
        <f>SUM(B7:C7)</f>
        <v>37639</v>
      </c>
      <c r="E7" s="43"/>
      <c r="G7" s="57"/>
      <c r="H7" s="65"/>
      <c r="I7" s="65"/>
      <c r="J7" s="65"/>
      <c r="K7" s="65"/>
      <c r="L7" s="7"/>
      <c r="M7" s="7"/>
      <c r="N7" s="3"/>
      <c r="O7" s="2"/>
    </row>
    <row r="8" spans="1:15" ht="16.5" thickBot="1" x14ac:dyDescent="0.25">
      <c r="A8" s="16" t="s">
        <v>6</v>
      </c>
      <c r="B8" s="133">
        <v>272549</v>
      </c>
      <c r="C8" s="133">
        <v>26131</v>
      </c>
      <c r="D8" s="133">
        <f>SUM(B8:C8)</f>
        <v>298680</v>
      </c>
      <c r="E8" s="43"/>
      <c r="G8" s="57"/>
      <c r="H8" s="65"/>
      <c r="I8" s="65"/>
      <c r="J8" s="65"/>
      <c r="K8" s="65"/>
      <c r="L8" s="9"/>
      <c r="M8" s="9"/>
      <c r="N8" s="3"/>
      <c r="O8" s="2"/>
    </row>
    <row r="9" spans="1:15" ht="15.75" x14ac:dyDescent="0.2">
      <c r="A9" s="15" t="s">
        <v>5</v>
      </c>
      <c r="B9" s="134">
        <f>SUM(B7:B8)</f>
        <v>299104</v>
      </c>
      <c r="C9" s="134">
        <f>SUM(C7:C8)</f>
        <v>37215</v>
      </c>
      <c r="D9" s="134">
        <f>SUM(D7:D8)</f>
        <v>336319</v>
      </c>
      <c r="E9" s="43"/>
      <c r="G9" s="8"/>
      <c r="H9" s="65"/>
      <c r="I9" s="65"/>
      <c r="J9" s="65"/>
      <c r="K9" s="65"/>
      <c r="L9" s="10"/>
      <c r="M9" s="11"/>
      <c r="N9" s="3"/>
      <c r="O9" s="2"/>
    </row>
    <row r="10" spans="1:15" ht="15.75" x14ac:dyDescent="0.2">
      <c r="A10" s="6"/>
      <c r="B10" s="115"/>
      <c r="C10" s="115"/>
      <c r="D10" s="115"/>
      <c r="E10" s="43"/>
      <c r="G10" s="57"/>
      <c r="H10" s="56"/>
      <c r="I10" s="56"/>
      <c r="J10" s="10"/>
      <c r="K10" s="10"/>
      <c r="L10" s="10"/>
      <c r="M10" s="11"/>
      <c r="N10" s="3"/>
      <c r="O10" s="2"/>
    </row>
    <row r="11" spans="1:15" ht="15.75" x14ac:dyDescent="0.2">
      <c r="A11" s="6"/>
      <c r="B11" s="115"/>
      <c r="C11" s="115"/>
      <c r="D11" s="115"/>
      <c r="E11" s="43"/>
      <c r="G11" s="57"/>
      <c r="H11" s="56"/>
      <c r="I11" s="56"/>
      <c r="J11" s="10"/>
      <c r="K11" s="10"/>
      <c r="L11" s="10"/>
      <c r="M11" s="11"/>
      <c r="N11" s="3"/>
      <c r="O11" s="2"/>
    </row>
    <row r="12" spans="1:15" ht="15.75" x14ac:dyDescent="0.2">
      <c r="A12" s="14" t="s">
        <v>30</v>
      </c>
      <c r="B12" s="143">
        <v>16233356</v>
      </c>
      <c r="C12" s="132">
        <v>268149986</v>
      </c>
      <c r="D12" s="132">
        <f>SUM(B12:C12)</f>
        <v>284383342</v>
      </c>
      <c r="E12" s="43"/>
      <c r="F12" s="23"/>
      <c r="H12" s="5"/>
      <c r="I12" s="10"/>
      <c r="J12" s="10"/>
      <c r="K12" s="10"/>
      <c r="L12" s="10"/>
      <c r="M12" s="11"/>
      <c r="N12" s="3"/>
      <c r="O12" s="2"/>
    </row>
    <row r="13" spans="1:15" ht="16.5" thickBot="1" x14ac:dyDescent="0.25">
      <c r="A13" s="16" t="s">
        <v>31</v>
      </c>
      <c r="B13" s="133">
        <v>164502510</v>
      </c>
      <c r="C13" s="133">
        <v>127351282.999964</v>
      </c>
      <c r="D13" s="133">
        <f>SUM(B13:C13)</f>
        <v>291853792.999964</v>
      </c>
      <c r="E13" s="43"/>
      <c r="F13" s="45"/>
      <c r="H13" s="5"/>
      <c r="I13" s="10"/>
      <c r="J13" s="10"/>
      <c r="K13" s="10"/>
      <c r="L13" s="10"/>
      <c r="M13" s="11"/>
      <c r="N13" s="3"/>
      <c r="O13" s="2"/>
    </row>
    <row r="14" spans="1:15" ht="15.75" x14ac:dyDescent="0.2">
      <c r="A14" s="15" t="s">
        <v>32</v>
      </c>
      <c r="B14" s="134">
        <f>SUM(B12:B13)</f>
        <v>180735866</v>
      </c>
      <c r="C14" s="134">
        <f>SUM(C12:C13)</f>
        <v>395501268.999964</v>
      </c>
      <c r="D14" s="134">
        <f>SUM(D12:D13)</f>
        <v>576237134.999964</v>
      </c>
      <c r="E14" s="43"/>
      <c r="H14" s="5"/>
      <c r="I14" s="10"/>
      <c r="J14" s="10"/>
      <c r="K14" s="10"/>
      <c r="L14" s="10"/>
      <c r="M14" s="11"/>
      <c r="N14" s="3"/>
      <c r="O14" s="2"/>
    </row>
    <row r="15" spans="1:15" ht="15.75" customHeight="1" x14ac:dyDescent="0.2"/>
    <row r="16" spans="1:15" ht="15.75" x14ac:dyDescent="0.25">
      <c r="A16" s="13"/>
      <c r="B16" s="64"/>
      <c r="C16" s="64"/>
      <c r="D16" s="64"/>
      <c r="E16" s="43"/>
      <c r="H16" s="5"/>
      <c r="I16" s="6"/>
      <c r="J16" s="7"/>
      <c r="K16" s="7"/>
      <c r="L16" s="7"/>
      <c r="M16" s="7"/>
      <c r="N16" s="3"/>
      <c r="O16" s="2"/>
    </row>
    <row r="17" spans="1:15" ht="15.75" x14ac:dyDescent="0.2">
      <c r="A17" s="14" t="s">
        <v>1</v>
      </c>
      <c r="B17" s="136">
        <v>73.89</v>
      </c>
      <c r="C17" s="136">
        <v>581.12800000000004</v>
      </c>
      <c r="D17" s="136">
        <f>SUM(B17:C17)</f>
        <v>655.01800000000003</v>
      </c>
      <c r="E17" s="43"/>
      <c r="H17" s="5"/>
      <c r="I17" s="8"/>
      <c r="J17" s="9"/>
      <c r="K17" s="9"/>
      <c r="L17" s="9"/>
      <c r="M17" s="9"/>
      <c r="N17" s="3"/>
      <c r="O17" s="2"/>
    </row>
    <row r="18" spans="1:15" ht="16.5" thickBot="1" x14ac:dyDescent="0.25">
      <c r="A18" s="16" t="s">
        <v>8</v>
      </c>
      <c r="B18" s="137">
        <v>819.58600000000001</v>
      </c>
      <c r="C18" s="137">
        <v>192.44200000000001</v>
      </c>
      <c r="D18" s="137">
        <f>SUM(B18:C18)</f>
        <v>1012.028</v>
      </c>
      <c r="E18" s="43"/>
      <c r="H18" s="5"/>
      <c r="I18" s="6"/>
      <c r="J18" s="10"/>
      <c r="K18" s="10"/>
      <c r="L18" s="10"/>
      <c r="M18" s="11"/>
      <c r="N18" s="3"/>
      <c r="O18" s="2"/>
    </row>
    <row r="19" spans="1:15" ht="15.75" x14ac:dyDescent="0.2">
      <c r="A19" s="15" t="s">
        <v>7</v>
      </c>
      <c r="B19" s="138">
        <f>SUM(B17:B18)</f>
        <v>893.476</v>
      </c>
      <c r="C19" s="138">
        <f>SUM(C17:C18)</f>
        <v>773.57</v>
      </c>
      <c r="D19" s="138">
        <f>SUM(D17:D18)</f>
        <v>1667.046</v>
      </c>
      <c r="E19" s="43"/>
      <c r="H19" s="5"/>
      <c r="I19" s="6"/>
      <c r="J19" s="7"/>
      <c r="K19" s="7"/>
      <c r="L19" s="7"/>
      <c r="M19" s="7"/>
      <c r="N19" s="3"/>
      <c r="O19" s="2"/>
    </row>
    <row r="20" spans="1:15" ht="15.75" x14ac:dyDescent="0.2">
      <c r="A20" s="6"/>
      <c r="B20" s="140"/>
      <c r="C20" s="140"/>
      <c r="D20" s="140"/>
      <c r="E20" s="43"/>
      <c r="H20" s="5"/>
      <c r="I20" s="6"/>
      <c r="J20" s="7"/>
      <c r="K20" s="7"/>
      <c r="L20" s="7"/>
      <c r="M20" s="7"/>
      <c r="N20" s="3"/>
      <c r="O20" s="2"/>
    </row>
    <row r="21" spans="1:15" ht="15.75" customHeight="1" x14ac:dyDescent="0.2">
      <c r="A21" s="5"/>
      <c r="B21" s="64"/>
      <c r="C21" s="64"/>
      <c r="D21" s="64"/>
      <c r="E21" s="43"/>
      <c r="H21" s="5"/>
      <c r="I21" s="8"/>
      <c r="J21" s="7"/>
      <c r="K21" s="7"/>
      <c r="L21" s="7"/>
      <c r="M21" s="12"/>
      <c r="N21" s="3"/>
      <c r="O21" s="2"/>
    </row>
    <row r="22" spans="1:15" ht="15.75" x14ac:dyDescent="0.2">
      <c r="A22" s="14" t="s">
        <v>29</v>
      </c>
      <c r="B22" s="139">
        <v>26</v>
      </c>
      <c r="C22" s="139">
        <v>40</v>
      </c>
      <c r="D22" s="139">
        <v>45</v>
      </c>
      <c r="E22" s="43"/>
      <c r="H22" s="5"/>
      <c r="I22" s="6"/>
      <c r="J22" s="10"/>
      <c r="K22" s="10"/>
      <c r="L22" s="7"/>
      <c r="M22" s="11"/>
      <c r="N22" s="3"/>
      <c r="O22" s="2"/>
    </row>
    <row r="23" spans="1:15" ht="16.5" thickBot="1" x14ac:dyDescent="0.25">
      <c r="A23" s="34"/>
      <c r="B23" s="40"/>
      <c r="C23" s="40"/>
      <c r="D23" s="40"/>
      <c r="E23" s="43"/>
      <c r="H23" s="5"/>
      <c r="I23" s="6"/>
      <c r="J23" s="7"/>
      <c r="K23" s="7"/>
      <c r="L23" s="7"/>
      <c r="M23" s="7"/>
      <c r="N23" s="3"/>
      <c r="O23" s="2"/>
    </row>
    <row r="24" spans="1:15" ht="15.75" x14ac:dyDescent="0.2">
      <c r="A24" s="38" t="s">
        <v>27</v>
      </c>
      <c r="B24" s="17"/>
      <c r="C24" s="17"/>
      <c r="D24" s="17"/>
      <c r="E24" s="43"/>
      <c r="H24" s="5"/>
      <c r="I24" s="6"/>
      <c r="J24" s="7"/>
      <c r="K24" s="7"/>
      <c r="L24" s="7"/>
      <c r="M24" s="7"/>
      <c r="N24" s="3"/>
      <c r="O24" s="2"/>
    </row>
    <row r="25" spans="1:15" ht="15.75" x14ac:dyDescent="0.25">
      <c r="A25" s="36" t="s">
        <v>25</v>
      </c>
      <c r="B25" s="41" t="s">
        <v>2</v>
      </c>
      <c r="C25" s="41" t="s">
        <v>3</v>
      </c>
      <c r="D25" s="41" t="s">
        <v>4</v>
      </c>
      <c r="E25" s="43"/>
      <c r="H25" s="5"/>
      <c r="I25" s="10"/>
      <c r="J25" s="10"/>
      <c r="K25" s="10"/>
      <c r="L25" s="10"/>
      <c r="M25" s="11"/>
      <c r="N25" s="3"/>
      <c r="O25" s="2"/>
    </row>
    <row r="26" spans="1:15" ht="15.75" x14ac:dyDescent="0.2">
      <c r="A26" s="14" t="s">
        <v>63</v>
      </c>
      <c r="B26" s="132">
        <v>101634628</v>
      </c>
      <c r="C26" s="132">
        <v>1336482535</v>
      </c>
      <c r="D26" s="134">
        <f>SUM(B26:C26)</f>
        <v>1438117163</v>
      </c>
      <c r="E26" s="43"/>
      <c r="H26" s="5"/>
      <c r="I26" s="10"/>
      <c r="J26" s="10"/>
      <c r="K26" s="10"/>
      <c r="L26" s="10"/>
      <c r="M26" s="11"/>
      <c r="N26" s="3"/>
      <c r="O26" s="2"/>
    </row>
    <row r="27" spans="1:15" ht="16.5" thickBot="1" x14ac:dyDescent="0.25">
      <c r="A27" s="16" t="s">
        <v>64</v>
      </c>
      <c r="B27" s="133">
        <v>1123125015</v>
      </c>
      <c r="C27" s="133">
        <v>509235941.999964</v>
      </c>
      <c r="D27" s="134">
        <f>SUM(B27:C27)</f>
        <v>1632360956.999964</v>
      </c>
      <c r="E27" s="43"/>
      <c r="H27" s="5"/>
      <c r="I27" s="10"/>
      <c r="J27" s="10"/>
      <c r="K27" s="10"/>
      <c r="L27" s="10"/>
      <c r="M27" s="11"/>
      <c r="N27" s="3"/>
      <c r="O27" s="2"/>
    </row>
    <row r="28" spans="1:15" ht="15.75" x14ac:dyDescent="0.2">
      <c r="A28" s="15" t="s">
        <v>65</v>
      </c>
      <c r="B28" s="134">
        <f>SUM(B26:B27)</f>
        <v>1224759643</v>
      </c>
      <c r="C28" s="134">
        <f>SUM(C26:C27)</f>
        <v>1845718476.999964</v>
      </c>
      <c r="D28" s="134">
        <f>SUM(D26:D27)</f>
        <v>3070478119.9999638</v>
      </c>
      <c r="E28" s="43"/>
      <c r="H28" s="5"/>
      <c r="I28" s="10"/>
      <c r="J28" s="10"/>
      <c r="K28" s="10"/>
      <c r="L28" s="10"/>
      <c r="M28" s="11"/>
      <c r="N28" s="3"/>
      <c r="O28" s="2"/>
    </row>
    <row r="29" spans="1:15" ht="15.75" x14ac:dyDescent="0.2">
      <c r="A29" s="6"/>
      <c r="B29" s="115"/>
      <c r="C29" s="141"/>
      <c r="D29" s="115"/>
      <c r="E29" s="43"/>
      <c r="H29" s="5"/>
      <c r="I29" s="10"/>
      <c r="J29" s="10"/>
      <c r="K29" s="10"/>
      <c r="L29" s="10"/>
      <c r="M29" s="11"/>
      <c r="N29" s="3"/>
      <c r="O29" s="2"/>
    </row>
    <row r="30" spans="1:15" ht="15.75" customHeight="1" x14ac:dyDescent="0.2">
      <c r="A30" s="14" t="s">
        <v>35</v>
      </c>
      <c r="B30" s="132">
        <v>261456188</v>
      </c>
      <c r="C30" s="132">
        <v>3187359798</v>
      </c>
      <c r="D30" s="132">
        <f>SUM(B30:C30)</f>
        <v>3448815986</v>
      </c>
      <c r="E30" s="43"/>
      <c r="F30" s="58"/>
      <c r="H30" s="67"/>
      <c r="I30" s="10"/>
      <c r="J30" s="114"/>
      <c r="K30" s="114"/>
      <c r="L30" s="114"/>
      <c r="M30" s="11"/>
      <c r="N30" s="3"/>
      <c r="O30" s="2"/>
    </row>
    <row r="31" spans="1:15" ht="16.5" thickBot="1" x14ac:dyDescent="0.25">
      <c r="A31" s="16" t="s">
        <v>33</v>
      </c>
      <c r="B31" s="133">
        <v>2885316428</v>
      </c>
      <c r="C31" s="133">
        <v>1451843903.9999638</v>
      </c>
      <c r="D31" s="133">
        <f>SUM(B31:C31)</f>
        <v>4337160331.9999638</v>
      </c>
      <c r="E31" s="43"/>
      <c r="H31" s="67"/>
      <c r="I31" s="10"/>
      <c r="J31" s="114"/>
      <c r="K31" s="114"/>
      <c r="L31" s="114"/>
      <c r="M31" s="11"/>
      <c r="N31" s="3"/>
      <c r="O31" s="2"/>
    </row>
    <row r="32" spans="1:15" ht="15.75" x14ac:dyDescent="0.2">
      <c r="A32" s="15" t="s">
        <v>34</v>
      </c>
      <c r="B32" s="134">
        <f>SUM(B30:B31)</f>
        <v>3146772616</v>
      </c>
      <c r="C32" s="134">
        <f>SUM(C30:C31)</f>
        <v>4639203701.9999638</v>
      </c>
      <c r="D32" s="134">
        <f>SUM(D30:D31)</f>
        <v>7785976317.9999638</v>
      </c>
      <c r="E32" s="43"/>
      <c r="H32" s="5"/>
      <c r="I32" s="10"/>
      <c r="J32" s="114"/>
      <c r="K32" s="114"/>
      <c r="L32" s="114"/>
      <c r="M32" s="11"/>
      <c r="N32" s="3"/>
      <c r="O32" s="2"/>
    </row>
    <row r="33" spans="1:15" ht="15.75" x14ac:dyDescent="0.2">
      <c r="A33" s="6"/>
      <c r="B33" s="68"/>
      <c r="C33" s="68"/>
      <c r="D33" s="65"/>
      <c r="E33" s="43"/>
      <c r="F33" s="39"/>
      <c r="H33" s="5"/>
      <c r="I33" s="10"/>
      <c r="J33" s="10"/>
      <c r="K33" s="10"/>
      <c r="L33" s="10"/>
      <c r="M33" s="11"/>
      <c r="N33" s="3"/>
      <c r="O33" s="2"/>
    </row>
    <row r="34" spans="1:15" ht="15.75" x14ac:dyDescent="0.2">
      <c r="A34" s="6"/>
      <c r="M34" s="11"/>
      <c r="N34" s="3"/>
      <c r="O34" s="2"/>
    </row>
    <row r="35" spans="1:15" ht="15" x14ac:dyDescent="0.2">
      <c r="A35" s="47"/>
      <c r="M35" s="11"/>
      <c r="N35" s="3"/>
      <c r="O35" s="2"/>
    </row>
    <row r="36" spans="1:15" ht="16.5" thickBot="1" x14ac:dyDescent="0.25">
      <c r="A36" s="53" t="s">
        <v>54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120"/>
      <c r="N36" s="3"/>
      <c r="O36" s="2"/>
    </row>
    <row r="37" spans="1:15" ht="31.5" x14ac:dyDescent="0.25">
      <c r="A37" s="15" t="s">
        <v>38</v>
      </c>
      <c r="B37" s="52" t="s">
        <v>39</v>
      </c>
      <c r="C37" s="52" t="s">
        <v>40</v>
      </c>
      <c r="D37" s="51" t="s">
        <v>41</v>
      </c>
      <c r="E37" s="52" t="s">
        <v>40</v>
      </c>
      <c r="F37" s="55" t="s">
        <v>42</v>
      </c>
      <c r="G37" s="52" t="s">
        <v>40</v>
      </c>
      <c r="H37" s="51" t="s">
        <v>43</v>
      </c>
      <c r="I37" s="52" t="s">
        <v>40</v>
      </c>
      <c r="J37" s="55" t="s">
        <v>44</v>
      </c>
      <c r="K37" s="55" t="s">
        <v>40</v>
      </c>
      <c r="L37" s="51" t="s">
        <v>45</v>
      </c>
      <c r="M37" s="121" t="s">
        <v>40</v>
      </c>
      <c r="N37" s="3"/>
      <c r="O37" s="2"/>
    </row>
    <row r="38" spans="1:15" ht="15.75" x14ac:dyDescent="0.2">
      <c r="A38" s="14" t="s">
        <v>46</v>
      </c>
      <c r="B38" s="130">
        <v>8539</v>
      </c>
      <c r="C38" s="131">
        <v>0.25</v>
      </c>
      <c r="D38" s="130">
        <v>30833</v>
      </c>
      <c r="E38" s="131">
        <v>0.24</v>
      </c>
      <c r="F38" s="130">
        <v>25273</v>
      </c>
      <c r="G38" s="142">
        <v>0.75</v>
      </c>
      <c r="H38" s="130">
        <v>95380</v>
      </c>
      <c r="I38" s="131">
        <v>0.76</v>
      </c>
      <c r="J38" s="130">
        <v>33812</v>
      </c>
      <c r="K38" s="118">
        <f>J38/J45</f>
        <v>0.91115362849982484</v>
      </c>
      <c r="L38" s="130">
        <v>126213</v>
      </c>
      <c r="M38" s="119">
        <f>L38/L45</f>
        <v>0.16367767378586889</v>
      </c>
      <c r="N38" s="3"/>
      <c r="O38" s="2"/>
    </row>
    <row r="39" spans="1:15" ht="15.75" x14ac:dyDescent="0.2">
      <c r="A39" s="14" t="s">
        <v>47</v>
      </c>
      <c r="B39" s="130">
        <v>1010</v>
      </c>
      <c r="C39" s="131">
        <v>0.44</v>
      </c>
      <c r="D39" s="130">
        <v>51653</v>
      </c>
      <c r="E39" s="131">
        <v>0.47</v>
      </c>
      <c r="F39" s="130">
        <v>1287</v>
      </c>
      <c r="G39" s="131">
        <v>0.56000000000000005</v>
      </c>
      <c r="H39" s="130">
        <v>58936</v>
      </c>
      <c r="I39" s="131">
        <v>0.53</v>
      </c>
      <c r="J39" s="130">
        <v>2297</v>
      </c>
      <c r="K39" s="118">
        <f>J39/J45</f>
        <v>6.1898730766121429E-2</v>
      </c>
      <c r="L39" s="130">
        <v>110589</v>
      </c>
      <c r="M39" s="119">
        <f>L39/L45</f>
        <v>0.14341589429223181</v>
      </c>
      <c r="N39" s="3"/>
      <c r="O39" s="2"/>
    </row>
    <row r="40" spans="1:15" ht="15.75" x14ac:dyDescent="0.2">
      <c r="A40" s="14" t="s">
        <v>48</v>
      </c>
      <c r="B40" s="130">
        <v>322</v>
      </c>
      <c r="C40" s="131">
        <v>0.67</v>
      </c>
      <c r="D40" s="130">
        <v>45062</v>
      </c>
      <c r="E40" s="131">
        <v>0.68</v>
      </c>
      <c r="F40" s="130">
        <v>156</v>
      </c>
      <c r="G40" s="131">
        <v>0.33</v>
      </c>
      <c r="H40" s="130">
        <v>20828</v>
      </c>
      <c r="I40" s="131">
        <v>0.32</v>
      </c>
      <c r="J40" s="130">
        <v>478</v>
      </c>
      <c r="K40" s="118">
        <f>J40/J45</f>
        <v>1.2880972270877684E-2</v>
      </c>
      <c r="L40" s="130">
        <v>65890</v>
      </c>
      <c r="M40" s="119">
        <f>L40/L45</f>
        <v>8.5448582362758999E-2</v>
      </c>
      <c r="N40" s="3"/>
      <c r="O40" s="2"/>
    </row>
    <row r="41" spans="1:15" ht="15.75" x14ac:dyDescent="0.2">
      <c r="A41" s="14" t="s">
        <v>49</v>
      </c>
      <c r="B41" s="130">
        <v>124</v>
      </c>
      <c r="C41" s="131">
        <v>0.74</v>
      </c>
      <c r="D41" s="130">
        <v>30662</v>
      </c>
      <c r="E41" s="131">
        <v>0.75</v>
      </c>
      <c r="F41" s="130">
        <v>43</v>
      </c>
      <c r="G41" s="131">
        <v>0.26</v>
      </c>
      <c r="H41" s="130">
        <v>10217</v>
      </c>
      <c r="I41" s="131">
        <v>0.25</v>
      </c>
      <c r="J41" s="130">
        <v>167</v>
      </c>
      <c r="K41" s="118">
        <f>J41/J45</f>
        <v>4.5002560025869734E-3</v>
      </c>
      <c r="L41" s="130">
        <v>40879</v>
      </c>
      <c r="M41" s="119">
        <f>L41/L45</f>
        <v>5.3013395028186749E-2</v>
      </c>
      <c r="N41" s="3"/>
      <c r="O41" s="2"/>
    </row>
    <row r="42" spans="1:15" ht="15.75" x14ac:dyDescent="0.2">
      <c r="A42" s="14" t="s">
        <v>50</v>
      </c>
      <c r="B42" s="130">
        <v>93</v>
      </c>
      <c r="C42" s="131">
        <v>0.89</v>
      </c>
      <c r="D42" s="130">
        <v>32826</v>
      </c>
      <c r="E42" s="131">
        <v>0.89</v>
      </c>
      <c r="F42" s="130">
        <v>12</v>
      </c>
      <c r="G42" s="131">
        <v>0.11</v>
      </c>
      <c r="H42" s="130">
        <v>4138</v>
      </c>
      <c r="I42" s="131">
        <v>0.11</v>
      </c>
      <c r="J42" s="130">
        <v>105</v>
      </c>
      <c r="K42" s="118">
        <f>J42/J45</f>
        <v>2.8295022770756422E-3</v>
      </c>
      <c r="L42" s="130">
        <v>36964</v>
      </c>
      <c r="M42" s="119">
        <f>L42/L45</f>
        <v>4.79362786228111E-2</v>
      </c>
      <c r="N42" s="3"/>
      <c r="O42" s="2"/>
    </row>
    <row r="43" spans="1:15" ht="15.75" x14ac:dyDescent="0.2">
      <c r="A43" s="14" t="s">
        <v>51</v>
      </c>
      <c r="B43" s="130">
        <v>46</v>
      </c>
      <c r="C43" s="131">
        <v>0.87</v>
      </c>
      <c r="D43" s="130">
        <v>20636</v>
      </c>
      <c r="E43" s="131">
        <v>0.87</v>
      </c>
      <c r="F43" s="130">
        <v>7</v>
      </c>
      <c r="G43" s="131">
        <v>0.13</v>
      </c>
      <c r="H43" s="130">
        <v>3175</v>
      </c>
      <c r="I43" s="131">
        <v>0.13</v>
      </c>
      <c r="J43" s="130">
        <v>53</v>
      </c>
      <c r="K43" s="118">
        <f>J43/J45</f>
        <v>1.428224958904848E-3</v>
      </c>
      <c r="L43" s="130">
        <v>23811</v>
      </c>
      <c r="M43" s="119">
        <f>L43/L45</f>
        <v>3.0878983072388139E-2</v>
      </c>
      <c r="N43" s="3"/>
      <c r="O43" s="2"/>
    </row>
    <row r="44" spans="1:15" ht="15.75" x14ac:dyDescent="0.2">
      <c r="A44" s="14" t="s">
        <v>52</v>
      </c>
      <c r="B44" s="130">
        <v>173</v>
      </c>
      <c r="C44" s="131">
        <v>0.88</v>
      </c>
      <c r="D44" s="130">
        <v>346886</v>
      </c>
      <c r="E44" s="131">
        <v>0.95</v>
      </c>
      <c r="F44" s="130">
        <v>24</v>
      </c>
      <c r="G44" s="131">
        <v>0.12</v>
      </c>
      <c r="H44" s="130">
        <v>19875</v>
      </c>
      <c r="I44" s="131">
        <v>0.05</v>
      </c>
      <c r="J44" s="130">
        <v>197</v>
      </c>
      <c r="K44" s="118">
        <f>J44/J45</f>
        <v>5.3086852246085857E-3</v>
      </c>
      <c r="L44" s="130">
        <v>366761</v>
      </c>
      <c r="M44" s="119">
        <f>L44/L45</f>
        <v>0.47562919283575433</v>
      </c>
      <c r="N44" s="3"/>
      <c r="O44" s="2"/>
    </row>
    <row r="45" spans="1:15" ht="15.75" x14ac:dyDescent="0.25">
      <c r="A45" s="14" t="s">
        <v>4</v>
      </c>
      <c r="B45" s="135">
        <v>10307</v>
      </c>
      <c r="C45" s="131">
        <v>0.28000000000000003</v>
      </c>
      <c r="D45" s="135">
        <v>558558</v>
      </c>
      <c r="E45" s="131">
        <v>0.72</v>
      </c>
      <c r="F45" s="135">
        <v>26802</v>
      </c>
      <c r="G45" s="131">
        <v>0.72</v>
      </c>
      <c r="H45" s="135">
        <v>212549</v>
      </c>
      <c r="I45" s="131">
        <v>0.28000000000000003</v>
      </c>
      <c r="J45" s="135">
        <v>37109</v>
      </c>
      <c r="K45" s="118">
        <f>J45/J45</f>
        <v>1</v>
      </c>
      <c r="L45" s="135">
        <v>771107</v>
      </c>
      <c r="M45" s="119">
        <f>L45/L45</f>
        <v>1</v>
      </c>
      <c r="N45" s="3"/>
      <c r="O45" s="2"/>
    </row>
    <row r="46" spans="1:15" ht="15.75" x14ac:dyDescent="0.25">
      <c r="A46" s="48"/>
      <c r="B46" s="49"/>
      <c r="C46" s="50"/>
      <c r="D46" s="49"/>
      <c r="E46" s="50"/>
      <c r="F46" s="49"/>
      <c r="G46" s="50"/>
      <c r="H46" s="49"/>
      <c r="I46" s="50"/>
      <c r="J46" s="49"/>
      <c r="K46" s="49"/>
      <c r="L46" s="49"/>
      <c r="M46" s="11"/>
      <c r="N46" s="3"/>
      <c r="O46" s="2"/>
    </row>
    <row r="47" spans="1:15" ht="15.75" x14ac:dyDescent="0.25">
      <c r="B47" s="49"/>
      <c r="C47" s="50"/>
      <c r="D47" s="49"/>
      <c r="E47" s="50"/>
      <c r="F47" s="49"/>
      <c r="G47" s="50"/>
      <c r="H47" s="49"/>
      <c r="I47" s="50"/>
      <c r="J47" s="49"/>
      <c r="K47" s="49"/>
      <c r="L47" s="49"/>
      <c r="M47" s="11"/>
      <c r="N47" s="3"/>
      <c r="O47" s="2"/>
    </row>
    <row r="48" spans="1:15" ht="15.75" x14ac:dyDescent="0.25">
      <c r="A48" s="48"/>
      <c r="B48" s="49"/>
      <c r="C48" s="50"/>
      <c r="D48" s="49"/>
      <c r="E48" s="50"/>
      <c r="F48" s="49"/>
      <c r="G48" s="50"/>
      <c r="H48" s="49"/>
      <c r="I48" s="50"/>
      <c r="J48" s="49"/>
      <c r="K48" s="49"/>
      <c r="L48" s="49"/>
      <c r="M48" s="11"/>
      <c r="N48" s="3"/>
      <c r="O48" s="2"/>
    </row>
    <row r="49" spans="1:15" ht="15.75" x14ac:dyDescent="0.2">
      <c r="A49" s="35" t="s">
        <v>26</v>
      </c>
      <c r="B49" s="44"/>
      <c r="C49" s="32"/>
      <c r="D49" s="19"/>
      <c r="E49" s="18"/>
      <c r="H49" s="3"/>
      <c r="I49" s="10"/>
      <c r="J49" s="11"/>
      <c r="K49" s="11"/>
      <c r="L49" s="11"/>
      <c r="M49" s="11"/>
      <c r="N49" s="3"/>
      <c r="O49" s="2"/>
    </row>
    <row r="50" spans="1:15" ht="15.75" x14ac:dyDescent="0.2">
      <c r="A50" s="35"/>
      <c r="B50" s="32"/>
      <c r="C50" s="32"/>
      <c r="D50" s="19"/>
      <c r="E50" s="18"/>
      <c r="H50" s="3"/>
      <c r="I50" s="10"/>
      <c r="J50" s="11"/>
      <c r="K50" s="11"/>
      <c r="L50" s="11"/>
      <c r="M50" s="11"/>
      <c r="N50" s="3"/>
      <c r="O50" s="2"/>
    </row>
    <row r="51" spans="1:15" ht="15.75" x14ac:dyDescent="0.2">
      <c r="A51" s="146" t="s">
        <v>68</v>
      </c>
      <c r="B51" s="146"/>
      <c r="C51" s="6"/>
      <c r="D51" s="6"/>
      <c r="E51" s="18"/>
      <c r="H51" s="3"/>
      <c r="I51" s="10"/>
      <c r="J51" s="11"/>
      <c r="K51" s="11"/>
      <c r="L51" s="11"/>
      <c r="M51" s="11"/>
      <c r="N51" s="3"/>
      <c r="O51" s="2"/>
    </row>
    <row r="52" spans="1:15" ht="15" x14ac:dyDescent="0.2">
      <c r="A52" s="147" t="s">
        <v>36</v>
      </c>
      <c r="B52" s="147"/>
      <c r="C52" s="10"/>
      <c r="D52" s="10"/>
      <c r="E52" s="18"/>
      <c r="H52" s="3"/>
      <c r="I52" s="10"/>
      <c r="J52" s="11"/>
      <c r="K52" s="11"/>
      <c r="L52" s="11"/>
      <c r="M52" s="11"/>
      <c r="N52" s="3"/>
      <c r="O52" s="2"/>
    </row>
    <row r="53" spans="1:15" ht="16.5" thickBot="1" x14ac:dyDescent="0.25">
      <c r="A53" s="6"/>
      <c r="B53" s="32"/>
      <c r="C53" s="32"/>
      <c r="D53" s="19"/>
      <c r="E53" s="18"/>
      <c r="H53" s="3"/>
      <c r="I53" s="10"/>
      <c r="J53" s="11"/>
      <c r="K53" s="11"/>
      <c r="L53" s="11"/>
      <c r="M53" s="11"/>
      <c r="N53" s="3"/>
      <c r="O53" s="2"/>
    </row>
    <row r="54" spans="1:15" ht="15.75" thickBot="1" x14ac:dyDescent="0.25">
      <c r="A54" s="24" t="s">
        <v>9</v>
      </c>
      <c r="B54" s="22" t="s">
        <v>23</v>
      </c>
      <c r="C54" s="2"/>
      <c r="D54" s="2"/>
      <c r="E54" s="18"/>
      <c r="H54" s="3"/>
      <c r="I54" s="8"/>
      <c r="J54" s="7"/>
      <c r="K54" s="7"/>
      <c r="L54" s="7"/>
      <c r="M54" s="7"/>
      <c r="N54" s="3"/>
      <c r="O54" s="2"/>
    </row>
    <row r="55" spans="1:15" ht="15.75" x14ac:dyDescent="0.25">
      <c r="A55" s="30" t="s">
        <v>10</v>
      </c>
      <c r="B55" s="127">
        <v>0.217</v>
      </c>
      <c r="C55" s="2"/>
      <c r="D55" s="59"/>
      <c r="E55" s="2"/>
      <c r="F55" s="21"/>
      <c r="G55" s="2"/>
      <c r="H55" s="3"/>
      <c r="I55" s="6"/>
      <c r="J55" s="11"/>
      <c r="K55" s="11"/>
      <c r="L55" s="11"/>
      <c r="M55" s="11"/>
      <c r="N55" s="3"/>
      <c r="O55" s="2"/>
    </row>
    <row r="56" spans="1:15" ht="15.75" x14ac:dyDescent="0.25">
      <c r="A56" s="26" t="s">
        <v>11</v>
      </c>
      <c r="B56" s="122">
        <v>0.38400000000000001</v>
      </c>
      <c r="C56" s="2"/>
      <c r="D56" s="59"/>
      <c r="E56" s="2"/>
      <c r="F56" s="20"/>
      <c r="G56" s="2"/>
      <c r="H56" s="2"/>
      <c r="I56" s="1"/>
      <c r="J56" s="2"/>
      <c r="K56" s="2"/>
      <c r="L56" s="2"/>
      <c r="M56" s="2"/>
      <c r="N56" s="2"/>
      <c r="O56" s="2"/>
    </row>
    <row r="57" spans="1:15" ht="15.75" x14ac:dyDescent="0.25">
      <c r="A57" s="26" t="s">
        <v>12</v>
      </c>
      <c r="B57" s="122">
        <v>0</v>
      </c>
      <c r="C57" s="2"/>
      <c r="D57" s="59"/>
      <c r="E57" s="2"/>
      <c r="F57" s="20"/>
      <c r="G57" s="2"/>
      <c r="H57" s="2"/>
      <c r="I57" s="2"/>
      <c r="J57" s="2"/>
      <c r="K57" s="2"/>
      <c r="L57" s="2"/>
      <c r="M57" s="2"/>
      <c r="N57" s="2"/>
      <c r="O57" s="2"/>
    </row>
    <row r="58" spans="1:15" ht="15.75" x14ac:dyDescent="0.25">
      <c r="A58" s="26" t="s">
        <v>13</v>
      </c>
      <c r="B58" s="122">
        <v>0.33500000000000002</v>
      </c>
      <c r="C58" s="2"/>
      <c r="D58" s="59"/>
      <c r="E58" s="2"/>
      <c r="F58" s="20"/>
      <c r="G58" s="2"/>
      <c r="H58" s="2"/>
      <c r="I58" s="2"/>
      <c r="J58" s="2"/>
      <c r="K58" s="2"/>
      <c r="L58" s="2"/>
      <c r="M58" s="2"/>
      <c r="N58" s="2"/>
      <c r="O58" s="2"/>
    </row>
    <row r="59" spans="1:15" ht="15.75" x14ac:dyDescent="0.25">
      <c r="A59" s="26" t="s">
        <v>14</v>
      </c>
      <c r="B59" s="122">
        <v>2E-3</v>
      </c>
      <c r="C59" s="2"/>
      <c r="D59" s="60"/>
      <c r="E59" s="2"/>
      <c r="F59" s="20"/>
      <c r="G59" s="2"/>
      <c r="H59" s="2"/>
      <c r="I59" s="2"/>
      <c r="J59" s="2"/>
      <c r="K59" s="2"/>
      <c r="L59" s="2"/>
      <c r="M59" s="2"/>
      <c r="N59" s="2"/>
      <c r="O59" s="2"/>
    </row>
    <row r="60" spans="1:15" ht="16.5" thickBot="1" x14ac:dyDescent="0.3">
      <c r="A60" s="31" t="s">
        <v>24</v>
      </c>
      <c r="B60" s="128">
        <v>6.0999999999999999E-2</v>
      </c>
      <c r="C60" s="2"/>
      <c r="D60" s="6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27.75" customHeight="1" x14ac:dyDescent="0.25">
      <c r="A61" s="29" t="s">
        <v>53</v>
      </c>
      <c r="B61" s="126">
        <v>3.0000000000000001E-3</v>
      </c>
      <c r="C61" s="2"/>
      <c r="D61" s="60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5.75" x14ac:dyDescent="0.25">
      <c r="A62" s="26" t="s">
        <v>15</v>
      </c>
      <c r="B62" s="129" t="s">
        <v>67</v>
      </c>
      <c r="C62" s="2"/>
      <c r="D62" s="60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5.75" x14ac:dyDescent="0.25">
      <c r="A63" s="26" t="s">
        <v>16</v>
      </c>
      <c r="B63" s="123">
        <v>0</v>
      </c>
      <c r="C63" s="2"/>
      <c r="D63" s="60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.75" x14ac:dyDescent="0.25">
      <c r="A64" s="26" t="s">
        <v>17</v>
      </c>
      <c r="B64" s="123">
        <v>1.2E-2</v>
      </c>
      <c r="C64" s="2"/>
      <c r="D64" s="60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5.75" x14ac:dyDescent="0.25">
      <c r="A65" s="26" t="s">
        <v>18</v>
      </c>
      <c r="B65" s="123">
        <v>5.0000000000000001E-3</v>
      </c>
      <c r="C65" s="2"/>
      <c r="D65" s="60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5.75" x14ac:dyDescent="0.25">
      <c r="A66" s="26" t="s">
        <v>19</v>
      </c>
      <c r="B66" s="123">
        <v>0</v>
      </c>
      <c r="C66" s="2"/>
      <c r="D66" s="60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.75" x14ac:dyDescent="0.25">
      <c r="A67" s="26" t="s">
        <v>37</v>
      </c>
      <c r="B67" s="123">
        <v>6.0000000000000001E-3</v>
      </c>
      <c r="C67" s="2"/>
      <c r="D67" s="60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.75" x14ac:dyDescent="0.25">
      <c r="A68" s="27" t="s">
        <v>20</v>
      </c>
      <c r="B68" s="123">
        <v>1E-3</v>
      </c>
      <c r="C68" s="2"/>
      <c r="D68" s="60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6.5" thickBot="1" x14ac:dyDescent="0.3">
      <c r="A69" s="28" t="s">
        <v>21</v>
      </c>
      <c r="B69" s="124">
        <v>3.3000000000000002E-2</v>
      </c>
      <c r="C69" s="2"/>
      <c r="D69" s="6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6.5" thickBot="1" x14ac:dyDescent="0.3">
      <c r="A70" s="25" t="s">
        <v>22</v>
      </c>
      <c r="B70" s="125">
        <v>1</v>
      </c>
      <c r="C70" s="2"/>
      <c r="D70" s="6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x14ac:dyDescent="0.2">
      <c r="A71" s="42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5.75" x14ac:dyDescent="0.2">
      <c r="A72" s="35"/>
      <c r="B72" s="59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5.75" x14ac:dyDescent="0.2">
      <c r="A73" s="3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5" x14ac:dyDescent="0.2">
      <c r="F75">
        <v>0</v>
      </c>
      <c r="M75" s="2"/>
      <c r="N75" s="2"/>
      <c r="O75" s="2"/>
    </row>
    <row r="76" spans="1:15" ht="15" x14ac:dyDescent="0.2">
      <c r="M76" s="2"/>
      <c r="N76" s="2"/>
      <c r="O76" s="2"/>
    </row>
    <row r="77" spans="1:15" ht="15" x14ac:dyDescent="0.2">
      <c r="M77" s="2"/>
      <c r="N77" s="2"/>
      <c r="O77" s="2"/>
    </row>
    <row r="78" spans="1:15" ht="15" x14ac:dyDescent="0.2">
      <c r="M78" s="2"/>
      <c r="N78" s="2"/>
      <c r="O78" s="2"/>
    </row>
    <row r="79" spans="1:15" ht="15" x14ac:dyDescent="0.2">
      <c r="M79" s="2"/>
      <c r="N79" s="2"/>
      <c r="O79" s="2"/>
    </row>
    <row r="80" spans="1:15" ht="15" x14ac:dyDescent="0.2">
      <c r="M80" s="2"/>
      <c r="N80" s="2"/>
      <c r="O80" s="2"/>
    </row>
    <row r="81" spans="1:15" ht="15" x14ac:dyDescent="0.2">
      <c r="M81" s="2"/>
      <c r="N81" s="2"/>
      <c r="O81" s="2"/>
    </row>
    <row r="82" spans="1:15" ht="15" x14ac:dyDescent="0.2">
      <c r="M82" s="2"/>
      <c r="N82" s="2"/>
      <c r="O82" s="2"/>
    </row>
    <row r="83" spans="1:15" ht="15" x14ac:dyDescent="0.2">
      <c r="M83" s="2"/>
      <c r="N83" s="2"/>
      <c r="O83" s="2"/>
    </row>
    <row r="84" spans="1:15" ht="15" x14ac:dyDescent="0.2">
      <c r="M84" s="2"/>
      <c r="N84" s="2"/>
      <c r="O84" s="2"/>
    </row>
    <row r="85" spans="1:15" ht="15" x14ac:dyDescent="0.2">
      <c r="M85" s="2"/>
      <c r="N85" s="2"/>
      <c r="O85" s="2"/>
    </row>
    <row r="86" spans="1:15" ht="15" x14ac:dyDescent="0.2">
      <c r="M86" s="2"/>
      <c r="N86" s="2"/>
      <c r="O86" s="2"/>
    </row>
    <row r="87" spans="1:15" ht="15" x14ac:dyDescent="0.2">
      <c r="M87" s="2"/>
      <c r="N87" s="2"/>
      <c r="O87" s="2"/>
    </row>
    <row r="88" spans="1:15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5" x14ac:dyDescent="0.2">
      <c r="F104" s="2"/>
    </row>
    <row r="105" spans="1:15" ht="15" x14ac:dyDescent="0.2">
      <c r="F105" s="2"/>
    </row>
  </sheetData>
  <mergeCells count="6">
    <mergeCell ref="A51:B51"/>
    <mergeCell ref="A52:B52"/>
    <mergeCell ref="A1:D1"/>
    <mergeCell ref="A2:D2"/>
    <mergeCell ref="A5:D5"/>
    <mergeCell ref="A4:D4"/>
  </mergeCells>
  <phoneticPr fontId="7" type="noConversion"/>
  <pageMargins left="0.7" right="0.5" top="0.5" bottom="0.65" header="0.25" footer="0.4"/>
  <pageSetup scale="60" fitToHeight="0" orientation="landscape" r:id="rId1"/>
  <headerFooter alignWithMargins="0">
    <oddFooter>&amp;L&amp;F</oddFooter>
  </headerFooter>
  <rowBreaks count="2" manualBreakCount="2">
    <brk id="49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workbookViewId="0">
      <selection activeCell="A4" sqref="A4:D4"/>
    </sheetView>
  </sheetViews>
  <sheetFormatPr defaultColWidth="9.140625" defaultRowHeight="12.75" x14ac:dyDescent="0.2"/>
  <cols>
    <col min="1" max="1" width="72.7109375" style="73" customWidth="1"/>
    <col min="2" max="2" width="20.85546875" style="73" customWidth="1"/>
    <col min="3" max="3" width="20.5703125" style="73" customWidth="1"/>
    <col min="4" max="4" width="19.42578125" style="73" customWidth="1"/>
    <col min="5" max="5" width="3.140625" style="73" customWidth="1"/>
    <col min="6" max="6" width="10.85546875" style="73" customWidth="1"/>
    <col min="7" max="7" width="12.140625" style="73" customWidth="1"/>
    <col min="8" max="16384" width="9.140625" style="73"/>
  </cols>
  <sheetData>
    <row r="1" spans="1:14" ht="15.75" x14ac:dyDescent="0.25">
      <c r="A1" s="148" t="s">
        <v>55</v>
      </c>
      <c r="B1" s="148"/>
      <c r="C1" s="148"/>
      <c r="D1" s="148"/>
    </row>
    <row r="2" spans="1:14" ht="15.75" x14ac:dyDescent="0.25">
      <c r="A2" s="148" t="s">
        <v>28</v>
      </c>
      <c r="B2" s="148"/>
      <c r="C2" s="148"/>
      <c r="D2" s="148"/>
    </row>
    <row r="3" spans="1:14" ht="5.25" customHeight="1" x14ac:dyDescent="0.2"/>
    <row r="4" spans="1:14" ht="18" customHeight="1" x14ac:dyDescent="0.25">
      <c r="A4" s="145" t="s">
        <v>71</v>
      </c>
      <c r="B4" s="145"/>
      <c r="C4" s="145"/>
      <c r="D4" s="145"/>
      <c r="E4" s="74"/>
      <c r="H4" s="75"/>
      <c r="I4" s="75"/>
    </row>
    <row r="5" spans="1:14" ht="9" customHeight="1" x14ac:dyDescent="0.25">
      <c r="A5" s="149"/>
      <c r="B5" s="149"/>
      <c r="C5" s="149"/>
      <c r="D5" s="149"/>
      <c r="E5" s="76"/>
      <c r="H5" s="77"/>
      <c r="I5" s="77"/>
      <c r="J5" s="77"/>
      <c r="K5" s="77"/>
      <c r="L5" s="77"/>
      <c r="M5" s="77"/>
      <c r="N5" s="78"/>
    </row>
    <row r="6" spans="1:14" ht="54" customHeight="1" x14ac:dyDescent="0.25">
      <c r="A6" s="79"/>
      <c r="B6" s="80" t="s">
        <v>56</v>
      </c>
      <c r="C6" s="81" t="s">
        <v>57</v>
      </c>
      <c r="D6" s="81" t="s">
        <v>58</v>
      </c>
      <c r="E6" s="76"/>
      <c r="H6" s="77"/>
      <c r="I6" s="82"/>
      <c r="J6" s="82"/>
      <c r="K6" s="77"/>
      <c r="L6" s="77"/>
      <c r="M6" s="77"/>
      <c r="N6" s="78"/>
    </row>
    <row r="7" spans="1:14" ht="15.75" x14ac:dyDescent="0.2">
      <c r="A7" s="83" t="s">
        <v>0</v>
      </c>
      <c r="B7" s="84">
        <f>'Current Month '!B7-'Previous Month '!B7</f>
        <v>306</v>
      </c>
      <c r="C7" s="84">
        <f>'Current Month '!C7-'Previous Month '!C7</f>
        <v>157</v>
      </c>
      <c r="D7" s="84">
        <f>'Current Month '!D7-'Previous Month '!D7</f>
        <v>463</v>
      </c>
      <c r="E7" s="76"/>
      <c r="H7" s="77"/>
      <c r="I7" s="85"/>
      <c r="J7" s="86"/>
      <c r="K7" s="86"/>
      <c r="L7" s="86"/>
      <c r="M7" s="77"/>
      <c r="N7" s="78"/>
    </row>
    <row r="8" spans="1:14" ht="16.5" thickBot="1" x14ac:dyDescent="0.25">
      <c r="A8" s="87" t="s">
        <v>6</v>
      </c>
      <c r="B8" s="84">
        <f>'Current Month '!B8-'Previous Month '!B8</f>
        <v>-315</v>
      </c>
      <c r="C8" s="84">
        <f>'Current Month '!C8-'Previous Month '!C8</f>
        <v>-121</v>
      </c>
      <c r="D8" s="84">
        <f>'Current Month '!D8-'Previous Month '!D8</f>
        <v>-436</v>
      </c>
      <c r="E8" s="76"/>
      <c r="H8" s="77"/>
      <c r="I8" s="88"/>
      <c r="J8" s="89"/>
      <c r="K8" s="89"/>
      <c r="L8" s="89"/>
      <c r="M8" s="77"/>
      <c r="N8" s="78"/>
    </row>
    <row r="9" spans="1:14" ht="15.75" x14ac:dyDescent="0.2">
      <c r="A9" s="90" t="s">
        <v>5</v>
      </c>
      <c r="B9" s="84">
        <f>'Current Month '!B9-'Previous Month '!B9</f>
        <v>-9</v>
      </c>
      <c r="C9" s="84">
        <f>'Current Month '!C9-'Previous Month '!C9</f>
        <v>36</v>
      </c>
      <c r="D9" s="84">
        <f>'Current Month '!D9-'Previous Month '!D9</f>
        <v>27</v>
      </c>
      <c r="E9" s="76"/>
      <c r="H9" s="77"/>
      <c r="I9" s="91"/>
      <c r="J9" s="91"/>
      <c r="K9" s="91"/>
      <c r="L9" s="91"/>
      <c r="M9" s="77"/>
      <c r="N9" s="78"/>
    </row>
    <row r="10" spans="1:14" ht="15.75" x14ac:dyDescent="0.2">
      <c r="A10" s="85"/>
      <c r="B10" s="92"/>
      <c r="C10" s="92"/>
      <c r="D10" s="92"/>
      <c r="E10" s="76"/>
      <c r="H10" s="77"/>
      <c r="I10" s="91"/>
      <c r="J10" s="91"/>
      <c r="K10" s="91"/>
      <c r="L10" s="91"/>
      <c r="M10" s="77"/>
      <c r="N10" s="78"/>
    </row>
    <row r="11" spans="1:14" ht="15.75" x14ac:dyDescent="0.2">
      <c r="A11" s="85"/>
      <c r="B11" s="92"/>
      <c r="C11" s="92"/>
      <c r="D11" s="92"/>
      <c r="E11" s="76"/>
      <c r="H11" s="77"/>
      <c r="I11" s="91"/>
      <c r="J11" s="91"/>
      <c r="K11" s="91"/>
      <c r="L11" s="91"/>
      <c r="M11" s="77"/>
      <c r="N11" s="78"/>
    </row>
    <row r="12" spans="1:14" ht="15.75" x14ac:dyDescent="0.2">
      <c r="A12" s="83" t="s">
        <v>30</v>
      </c>
      <c r="B12" s="84">
        <f>'Current Month '!B12-'Previous Month '!B12</f>
        <v>2660615</v>
      </c>
      <c r="C12" s="84">
        <f>'Current Month '!C12-'Previous Month '!C12</f>
        <v>24495979</v>
      </c>
      <c r="D12" s="84">
        <f>'Current Month '!D12-'Previous Month '!D12</f>
        <v>27156594</v>
      </c>
      <c r="E12" s="76"/>
      <c r="F12" s="74"/>
      <c r="H12" s="77"/>
      <c r="I12" s="91"/>
      <c r="J12" s="91"/>
      <c r="K12" s="91"/>
      <c r="L12" s="91"/>
      <c r="M12" s="77"/>
      <c r="N12" s="78"/>
    </row>
    <row r="13" spans="1:14" ht="16.5" thickBot="1" x14ac:dyDescent="0.25">
      <c r="A13" s="87" t="s">
        <v>31</v>
      </c>
      <c r="B13" s="84">
        <f>'Current Month '!B13-'Previous Month '!B13</f>
        <v>36663369</v>
      </c>
      <c r="C13" s="84">
        <f>'Current Month '!C13-'Previous Month '!C13</f>
        <v>-49368607.999963999</v>
      </c>
      <c r="D13" s="84">
        <f>'Current Month '!D13-'Previous Month '!D13</f>
        <v>-12705238.999963999</v>
      </c>
      <c r="E13" s="76"/>
      <c r="F13" s="74"/>
      <c r="H13" s="77"/>
      <c r="I13" s="91"/>
      <c r="J13" s="91"/>
      <c r="K13" s="91"/>
      <c r="L13" s="91"/>
      <c r="M13" s="77"/>
      <c r="N13" s="78"/>
    </row>
    <row r="14" spans="1:14" ht="15.75" x14ac:dyDescent="0.2">
      <c r="A14" s="90" t="s">
        <v>32</v>
      </c>
      <c r="B14" s="84">
        <f>'Current Month '!B14-'Previous Month '!B14</f>
        <v>39323984</v>
      </c>
      <c r="C14" s="84">
        <f>'Current Month '!C14-'Previous Month '!C14</f>
        <v>-24872628.999963999</v>
      </c>
      <c r="D14" s="84">
        <f>'Current Month '!D14-'Previous Month '!D14</f>
        <v>14451355.000036001</v>
      </c>
      <c r="E14" s="76"/>
      <c r="H14" s="77"/>
      <c r="I14" s="91"/>
      <c r="J14" s="91"/>
      <c r="K14" s="91"/>
      <c r="L14" s="91"/>
      <c r="M14" s="77"/>
      <c r="N14" s="78"/>
    </row>
    <row r="15" spans="1:14" ht="15.75" customHeight="1" x14ac:dyDescent="0.2">
      <c r="B15" s="93"/>
      <c r="C15" s="93"/>
      <c r="D15" s="93"/>
    </row>
    <row r="16" spans="1:14" ht="15.75" x14ac:dyDescent="0.25">
      <c r="A16" s="94"/>
      <c r="B16" s="95"/>
      <c r="C16" s="96"/>
      <c r="D16" s="96"/>
      <c r="E16" s="76"/>
      <c r="H16" s="77"/>
      <c r="I16" s="85"/>
      <c r="J16" s="86"/>
      <c r="K16" s="86"/>
      <c r="L16" s="86"/>
      <c r="M16" s="77"/>
      <c r="N16" s="78"/>
    </row>
    <row r="17" spans="1:14" ht="15.75" x14ac:dyDescent="0.2">
      <c r="A17" s="83" t="s">
        <v>1</v>
      </c>
      <c r="B17" s="84">
        <f>'Current Month '!B17-'Previous Month '!B17</f>
        <v>0.78600000000000136</v>
      </c>
      <c r="C17" s="84">
        <f>'Current Month '!C17-'Previous Month '!C17</f>
        <v>-0.78600000000005821</v>
      </c>
      <c r="D17" s="84">
        <f>'Current Month '!D17-'Previous Month '!D17</f>
        <v>0</v>
      </c>
      <c r="E17" s="76"/>
      <c r="H17" s="77"/>
      <c r="I17" s="88"/>
      <c r="J17" s="89"/>
      <c r="K17" s="89"/>
      <c r="L17" s="89"/>
      <c r="M17" s="77"/>
      <c r="N17" s="78"/>
    </row>
    <row r="18" spans="1:14" ht="16.5" thickBot="1" x14ac:dyDescent="0.25">
      <c r="A18" s="87" t="s">
        <v>8</v>
      </c>
      <c r="B18" s="84">
        <f>'Current Month '!B18-'Previous Month '!B18</f>
        <v>-0.32699999999999818</v>
      </c>
      <c r="C18" s="84">
        <f>'Current Month '!C18-'Previous Month '!C18</f>
        <v>0.32699999999999818</v>
      </c>
      <c r="D18" s="84">
        <f>'Current Month '!D18-'Previous Month '!D18</f>
        <v>0</v>
      </c>
      <c r="E18" s="76"/>
      <c r="H18" s="77"/>
      <c r="I18" s="85"/>
      <c r="J18" s="91"/>
      <c r="K18" s="91"/>
      <c r="L18" s="91"/>
      <c r="M18" s="77"/>
      <c r="N18" s="78"/>
    </row>
    <row r="19" spans="1:14" ht="15.75" x14ac:dyDescent="0.2">
      <c r="A19" s="90" t="s">
        <v>7</v>
      </c>
      <c r="B19" s="84">
        <f>'Current Month '!B19-'Previous Month '!B19</f>
        <v>0.45900000000006003</v>
      </c>
      <c r="C19" s="84">
        <f>'Current Month '!C19-'Previous Month '!C19</f>
        <v>-0.45900000000006003</v>
      </c>
      <c r="D19" s="84">
        <f>'Current Month '!D19-'Previous Month '!D19</f>
        <v>0</v>
      </c>
      <c r="E19" s="76"/>
      <c r="H19" s="77"/>
      <c r="I19" s="85"/>
      <c r="J19" s="86"/>
      <c r="K19" s="86"/>
      <c r="L19" s="86"/>
      <c r="M19" s="77"/>
      <c r="N19" s="78"/>
    </row>
    <row r="20" spans="1:14" ht="15.75" x14ac:dyDescent="0.2">
      <c r="A20" s="85"/>
      <c r="B20" s="95"/>
      <c r="C20" s="95"/>
      <c r="D20" s="95"/>
      <c r="E20" s="76"/>
      <c r="H20" s="77"/>
      <c r="I20" s="85"/>
      <c r="J20" s="86"/>
      <c r="K20" s="86"/>
      <c r="L20" s="86"/>
      <c r="M20" s="77"/>
      <c r="N20" s="78"/>
    </row>
    <row r="21" spans="1:14" ht="15.75" customHeight="1" x14ac:dyDescent="0.2">
      <c r="A21" s="77"/>
      <c r="B21" s="95"/>
      <c r="C21" s="96"/>
      <c r="D21" s="96"/>
      <c r="E21" s="76"/>
      <c r="H21" s="77"/>
      <c r="I21" s="88"/>
      <c r="J21" s="86"/>
      <c r="K21" s="86"/>
      <c r="L21" s="97"/>
      <c r="M21" s="77"/>
      <c r="N21" s="78"/>
    </row>
    <row r="22" spans="1:14" ht="15.75" x14ac:dyDescent="0.2">
      <c r="A22" s="83" t="s">
        <v>29</v>
      </c>
      <c r="B22" s="84">
        <f>'Current Month '!B22-'Previous Month '!B22</f>
        <v>-1</v>
      </c>
      <c r="C22" s="84">
        <f>'Current Month '!C22-'Previous Month '!C22</f>
        <v>0</v>
      </c>
      <c r="D22" s="84">
        <f>'Current Month '!D22-'Previous Month '!D22</f>
        <v>0</v>
      </c>
      <c r="E22" s="76"/>
      <c r="H22" s="77"/>
      <c r="I22" s="85"/>
      <c r="J22" s="91"/>
      <c r="K22" s="86"/>
      <c r="L22" s="91"/>
      <c r="M22" s="77"/>
      <c r="N22" s="78"/>
    </row>
    <row r="23" spans="1:14" ht="16.5" thickBot="1" x14ac:dyDescent="0.25">
      <c r="A23" s="98"/>
      <c r="B23" s="99"/>
      <c r="C23" s="99"/>
      <c r="D23" s="99"/>
      <c r="E23" s="76"/>
      <c r="H23" s="77"/>
      <c r="I23" s="85"/>
      <c r="J23" s="86"/>
      <c r="K23" s="86"/>
      <c r="L23" s="86"/>
      <c r="M23" s="77"/>
      <c r="N23" s="78"/>
    </row>
    <row r="24" spans="1:14" ht="15.75" x14ac:dyDescent="0.2">
      <c r="A24" s="100" t="s">
        <v>27</v>
      </c>
      <c r="B24" s="101"/>
      <c r="C24" s="101"/>
      <c r="D24" s="101"/>
      <c r="E24" s="76"/>
      <c r="H24" s="77"/>
      <c r="I24" s="85"/>
      <c r="J24" s="86"/>
      <c r="K24" s="86"/>
      <c r="L24" s="86"/>
      <c r="M24" s="77"/>
      <c r="N24" s="78"/>
    </row>
    <row r="25" spans="1:14" ht="47.25" x14ac:dyDescent="0.25">
      <c r="A25" s="102" t="s">
        <v>25</v>
      </c>
      <c r="B25" s="103" t="s">
        <v>56</v>
      </c>
      <c r="C25" s="103" t="s">
        <v>57</v>
      </c>
      <c r="D25" s="103" t="s">
        <v>58</v>
      </c>
      <c r="E25" s="76"/>
      <c r="H25" s="77"/>
      <c r="I25" s="91"/>
      <c r="J25" s="91"/>
      <c r="K25" s="91"/>
      <c r="L25" s="91"/>
      <c r="M25" s="77"/>
      <c r="N25" s="78"/>
    </row>
    <row r="26" spans="1:14" ht="15.75" x14ac:dyDescent="0.2">
      <c r="A26" s="83" t="s">
        <v>60</v>
      </c>
      <c r="B26" s="84">
        <f>'Current Month '!B26-'Previous Month '!B26</f>
        <v>18893971</v>
      </c>
      <c r="C26" s="84">
        <f>'Current Month '!C26-'Previous Month '!C26</f>
        <v>292645965</v>
      </c>
      <c r="D26" s="84">
        <f>'Current Month '!D26-'Previous Month '!D26</f>
        <v>311539936</v>
      </c>
      <c r="E26" s="76"/>
      <c r="H26" s="77"/>
      <c r="I26" s="91"/>
      <c r="J26" s="91"/>
      <c r="K26" s="91"/>
      <c r="L26" s="91"/>
      <c r="M26" s="77"/>
      <c r="N26" s="78"/>
    </row>
    <row r="27" spans="1:14" ht="16.5" thickBot="1" x14ac:dyDescent="0.25">
      <c r="A27" s="87" t="s">
        <v>61</v>
      </c>
      <c r="B27" s="84">
        <f>'Current Month '!B27-'Previous Month '!B27</f>
        <v>201165879</v>
      </c>
      <c r="C27" s="84">
        <f>'Current Month '!C27-'Previous Month '!C27</f>
        <v>77982675</v>
      </c>
      <c r="D27" s="84">
        <f>'Current Month '!D27-'Previous Month '!D27</f>
        <v>279148554</v>
      </c>
      <c r="E27" s="76"/>
      <c r="H27" s="77"/>
      <c r="I27" s="91"/>
      <c r="J27" s="91"/>
      <c r="K27" s="91"/>
      <c r="L27" s="91"/>
      <c r="M27" s="77"/>
      <c r="N27" s="78"/>
    </row>
    <row r="28" spans="1:14" ht="15.75" x14ac:dyDescent="0.2">
      <c r="A28" s="90" t="s">
        <v>62</v>
      </c>
      <c r="B28" s="84">
        <f>'Current Month '!B28-'Previous Month '!B28</f>
        <v>220059850</v>
      </c>
      <c r="C28" s="84">
        <f>'Current Month '!C28-'Previous Month '!C28</f>
        <v>370628639.99999976</v>
      </c>
      <c r="D28" s="84">
        <f>'Current Month '!D28-'Previous Month '!D28</f>
        <v>590688490</v>
      </c>
      <c r="E28" s="76"/>
      <c r="H28" s="77"/>
      <c r="I28" s="91"/>
      <c r="J28" s="91"/>
      <c r="K28" s="91"/>
      <c r="L28" s="91"/>
      <c r="M28" s="77"/>
      <c r="N28" s="78"/>
    </row>
    <row r="29" spans="1:14" ht="15.75" x14ac:dyDescent="0.2">
      <c r="A29" s="85"/>
      <c r="B29" s="92"/>
      <c r="C29" s="104"/>
      <c r="D29" s="92"/>
      <c r="E29" s="76"/>
      <c r="H29" s="77"/>
      <c r="I29" s="91"/>
      <c r="J29" s="91"/>
      <c r="K29" s="91"/>
      <c r="L29" s="91"/>
      <c r="M29" s="77"/>
      <c r="N29" s="78"/>
    </row>
    <row r="30" spans="1:14" ht="15.75" x14ac:dyDescent="0.2">
      <c r="A30" s="83" t="s">
        <v>35</v>
      </c>
      <c r="B30" s="84">
        <f>'Current Month '!B30-'Previous Month '!B30</f>
        <v>-4335347</v>
      </c>
      <c r="C30" s="84">
        <f>'Current Month '!C30-'Previous Month '!C30</f>
        <v>18686087</v>
      </c>
      <c r="D30" s="84">
        <f>'Current Month '!D30-'Previous Month '!D30</f>
        <v>14350740</v>
      </c>
      <c r="E30" s="76"/>
      <c r="H30" s="77"/>
      <c r="I30" s="91"/>
      <c r="J30" s="91"/>
      <c r="K30" s="91"/>
      <c r="L30" s="91"/>
      <c r="M30" s="77"/>
      <c r="N30" s="78"/>
    </row>
    <row r="31" spans="1:14" ht="16.5" thickBot="1" x14ac:dyDescent="0.25">
      <c r="A31" s="87" t="s">
        <v>33</v>
      </c>
      <c r="B31" s="84">
        <f>'Current Month '!B31-'Previous Month '!B31</f>
        <v>-42737346</v>
      </c>
      <c r="C31" s="84">
        <f>'Current Month '!C31-'Previous Month '!C31</f>
        <v>-68008498</v>
      </c>
      <c r="D31" s="84">
        <f>'Current Month '!D31-'Previous Month '!D31</f>
        <v>-110745844</v>
      </c>
      <c r="E31" s="76"/>
      <c r="H31" s="77"/>
      <c r="I31" s="91"/>
      <c r="J31" s="91"/>
      <c r="K31" s="91"/>
      <c r="L31" s="91"/>
      <c r="M31" s="77"/>
      <c r="N31" s="78"/>
    </row>
    <row r="32" spans="1:14" ht="15.75" x14ac:dyDescent="0.2">
      <c r="A32" s="90" t="s">
        <v>34</v>
      </c>
      <c r="B32" s="84">
        <f>'Current Month '!B32-'Previous Month '!B32</f>
        <v>-47072693</v>
      </c>
      <c r="C32" s="84">
        <f>'Current Month '!C32-'Previous Month '!C32</f>
        <v>-49322411</v>
      </c>
      <c r="D32" s="84">
        <f>'Current Month '!D32-'Previous Month '!D32</f>
        <v>-96395104</v>
      </c>
      <c r="E32" s="76"/>
      <c r="H32" s="77"/>
      <c r="I32" s="91"/>
      <c r="J32" s="91"/>
      <c r="K32" s="91"/>
      <c r="L32" s="91"/>
      <c r="M32" s="77"/>
      <c r="N32" s="78"/>
    </row>
    <row r="33" spans="1:14" ht="15.75" x14ac:dyDescent="0.2">
      <c r="A33" s="85"/>
      <c r="B33" s="105"/>
      <c r="C33" s="105"/>
      <c r="D33" s="106"/>
      <c r="E33" s="76"/>
      <c r="F33" s="107"/>
      <c r="H33" s="77"/>
      <c r="I33" s="91"/>
      <c r="J33" s="91"/>
      <c r="K33" s="91"/>
      <c r="L33" s="91"/>
      <c r="M33" s="77"/>
      <c r="N33" s="78"/>
    </row>
    <row r="34" spans="1:14" customFormat="1" ht="15.75" x14ac:dyDescent="0.2">
      <c r="A34" s="35"/>
      <c r="B34" s="68"/>
      <c r="C34" s="68"/>
      <c r="D34" s="65"/>
      <c r="E34" s="43"/>
      <c r="H34" s="5"/>
      <c r="I34" s="10"/>
      <c r="J34" s="10"/>
      <c r="K34" s="10"/>
      <c r="L34" s="10"/>
      <c r="M34" s="5"/>
      <c r="N34" s="64"/>
    </row>
    <row r="35" spans="1:14" ht="15" x14ac:dyDescent="0.2">
      <c r="F35" s="78"/>
    </row>
    <row r="36" spans="1:14" ht="15" x14ac:dyDescent="0.2">
      <c r="F36" s="78"/>
    </row>
  </sheetData>
  <mergeCells count="4">
    <mergeCell ref="A1:D1"/>
    <mergeCell ref="A2:D2"/>
    <mergeCell ref="A4:D4"/>
    <mergeCell ref="A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"/>
  <sheetViews>
    <sheetView workbookViewId="0">
      <selection activeCell="A4" sqref="A4:D4"/>
    </sheetView>
  </sheetViews>
  <sheetFormatPr defaultColWidth="9.140625" defaultRowHeight="12.75" x14ac:dyDescent="0.2"/>
  <cols>
    <col min="1" max="1" width="82.140625" style="73" customWidth="1"/>
    <col min="2" max="2" width="20.85546875" style="73" customWidth="1"/>
    <col min="3" max="3" width="20.5703125" style="73" customWidth="1"/>
    <col min="4" max="4" width="19.42578125" style="73" customWidth="1"/>
    <col min="5" max="5" width="3.140625" style="73" customWidth="1"/>
    <col min="6" max="6" width="10.85546875" style="73" customWidth="1"/>
    <col min="7" max="7" width="12.140625" style="73" customWidth="1"/>
    <col min="8" max="16384" width="9.140625" style="73"/>
  </cols>
  <sheetData>
    <row r="1" spans="1:14" ht="15.75" x14ac:dyDescent="0.25">
      <c r="A1" s="148" t="s">
        <v>55</v>
      </c>
      <c r="B1" s="148"/>
      <c r="C1" s="148"/>
      <c r="D1" s="148"/>
    </row>
    <row r="2" spans="1:14" ht="15.75" x14ac:dyDescent="0.25">
      <c r="A2" s="148" t="s">
        <v>28</v>
      </c>
      <c r="B2" s="148"/>
      <c r="C2" s="148"/>
      <c r="D2" s="148"/>
    </row>
    <row r="3" spans="1:14" ht="5.25" customHeight="1" x14ac:dyDescent="0.2"/>
    <row r="4" spans="1:14" ht="18" customHeight="1" x14ac:dyDescent="0.25">
      <c r="A4" s="145" t="s">
        <v>71</v>
      </c>
      <c r="B4" s="145"/>
      <c r="C4" s="145"/>
      <c r="D4" s="145"/>
      <c r="E4" s="74"/>
      <c r="H4" s="75"/>
      <c r="I4" s="75"/>
    </row>
    <row r="5" spans="1:14" ht="9" customHeight="1" x14ac:dyDescent="0.25">
      <c r="A5" s="149"/>
      <c r="B5" s="149"/>
      <c r="C5" s="149"/>
      <c r="D5" s="149"/>
      <c r="E5" s="76"/>
      <c r="H5" s="77"/>
      <c r="I5" s="77"/>
      <c r="J5" s="77"/>
      <c r="K5" s="77"/>
      <c r="L5" s="77"/>
      <c r="M5" s="77"/>
      <c r="N5" s="78"/>
    </row>
    <row r="6" spans="1:14" ht="54" customHeight="1" x14ac:dyDescent="0.25">
      <c r="A6" s="79"/>
      <c r="B6" s="80" t="s">
        <v>56</v>
      </c>
      <c r="C6" s="81" t="s">
        <v>57</v>
      </c>
      <c r="D6" s="81" t="s">
        <v>58</v>
      </c>
      <c r="E6" s="76"/>
      <c r="H6" s="77"/>
      <c r="I6" s="82"/>
      <c r="J6" s="82"/>
      <c r="K6" s="77"/>
      <c r="L6" s="77"/>
      <c r="M6" s="77"/>
      <c r="N6" s="78"/>
    </row>
    <row r="7" spans="1:14" ht="15.75" x14ac:dyDescent="0.2">
      <c r="A7" s="83" t="s">
        <v>0</v>
      </c>
      <c r="B7" s="108">
        <f>Difference!B7/'Previous Month '!B7</f>
        <v>1.1523253624552815E-2</v>
      </c>
      <c r="C7" s="108">
        <f>Difference!C7/'Previous Month '!C7</f>
        <v>1.4164561530133526E-2</v>
      </c>
      <c r="D7" s="108">
        <f>Difference!D7/'Previous Month '!D7</f>
        <v>1.230107069794628E-2</v>
      </c>
      <c r="E7" s="76"/>
      <c r="H7" s="77"/>
      <c r="I7" s="85"/>
      <c r="J7" s="86"/>
      <c r="K7" s="86"/>
      <c r="L7" s="86"/>
      <c r="M7" s="77"/>
      <c r="N7" s="78"/>
    </row>
    <row r="8" spans="1:14" ht="16.5" thickBot="1" x14ac:dyDescent="0.25">
      <c r="A8" s="87" t="s">
        <v>6</v>
      </c>
      <c r="B8" s="108">
        <f>Difference!B8/'Previous Month '!B8</f>
        <v>-1.1557554788313295E-3</v>
      </c>
      <c r="C8" s="108">
        <f>Difference!C8/'Previous Month '!C8</f>
        <v>-4.6305154796984424E-3</v>
      </c>
      <c r="D8" s="108">
        <f>Difference!D8/'Previous Month '!D8</f>
        <v>-1.4597562608812107E-3</v>
      </c>
      <c r="E8" s="76"/>
      <c r="H8" s="77"/>
      <c r="I8" s="88"/>
      <c r="J8" s="89"/>
      <c r="K8" s="89"/>
      <c r="L8" s="89"/>
      <c r="M8" s="77"/>
      <c r="N8" s="78"/>
    </row>
    <row r="9" spans="1:14" ht="15.75" x14ac:dyDescent="0.2">
      <c r="A9" s="90" t="s">
        <v>5</v>
      </c>
      <c r="B9" s="108">
        <f>Difference!B9/'Previous Month '!B9</f>
        <v>-3.00898684069755E-5</v>
      </c>
      <c r="C9" s="108">
        <f>Difference!C9/'Previous Month '!C9</f>
        <v>9.6735187424425639E-4</v>
      </c>
      <c r="D9" s="108">
        <f>Difference!D9/'Previous Month '!D9</f>
        <v>8.0280923765829466E-5</v>
      </c>
      <c r="E9" s="76"/>
      <c r="F9" s="73" t="s">
        <v>59</v>
      </c>
      <c r="H9" s="77"/>
      <c r="I9" s="91"/>
      <c r="J9" s="91"/>
      <c r="K9" s="91"/>
      <c r="L9" s="91"/>
      <c r="M9" s="77"/>
      <c r="N9" s="78"/>
    </row>
    <row r="10" spans="1:14" ht="15.75" x14ac:dyDescent="0.2">
      <c r="A10" s="85"/>
      <c r="B10" s="92"/>
      <c r="C10" s="92"/>
      <c r="D10" s="92"/>
      <c r="E10" s="76"/>
      <c r="H10" s="77"/>
      <c r="I10" s="91"/>
      <c r="J10" s="91"/>
      <c r="K10" s="91"/>
      <c r="L10" s="91"/>
      <c r="M10" s="77"/>
      <c r="N10" s="78"/>
    </row>
    <row r="11" spans="1:14" ht="15.75" x14ac:dyDescent="0.2">
      <c r="A11" s="85"/>
      <c r="B11" s="92"/>
      <c r="C11" s="92"/>
      <c r="D11" s="92"/>
      <c r="E11" s="76"/>
      <c r="H11" s="77"/>
      <c r="I11" s="91"/>
      <c r="J11" s="91"/>
      <c r="K11" s="91"/>
      <c r="L11" s="91"/>
      <c r="M11" s="77"/>
      <c r="N11" s="78"/>
    </row>
    <row r="12" spans="1:14" ht="15.75" x14ac:dyDescent="0.2">
      <c r="A12" s="83" t="s">
        <v>30</v>
      </c>
      <c r="B12" s="108">
        <f>Difference!B12/'Previous Month '!B12</f>
        <v>0.16389802576867038</v>
      </c>
      <c r="C12" s="108">
        <f>Difference!C12/'Previous Month '!C12</f>
        <v>9.1351781759928932E-2</v>
      </c>
      <c r="D12" s="108">
        <f>Difference!D12/'Previous Month '!D12</f>
        <v>9.549291392742687E-2</v>
      </c>
      <c r="E12" s="76"/>
      <c r="F12" s="74"/>
      <c r="H12" s="77"/>
      <c r="I12" s="91"/>
      <c r="J12" s="91"/>
      <c r="K12" s="91"/>
      <c r="L12" s="91"/>
      <c r="M12" s="77"/>
      <c r="N12" s="78"/>
    </row>
    <row r="13" spans="1:14" ht="16.5" thickBot="1" x14ac:dyDescent="0.25">
      <c r="A13" s="87" t="s">
        <v>31</v>
      </c>
      <c r="B13" s="108">
        <f>Difference!B13/'Previous Month '!B13</f>
        <v>0.22287422240548183</v>
      </c>
      <c r="C13" s="108">
        <f>Difference!C13/'Previous Month '!C13</f>
        <v>-0.3876569347163778</v>
      </c>
      <c r="D13" s="108">
        <f>Difference!D13/'Previous Month '!D13</f>
        <v>-4.3532889771165546E-2</v>
      </c>
      <c r="E13" s="76"/>
      <c r="F13" s="74"/>
      <c r="H13" s="77"/>
      <c r="I13" s="91"/>
      <c r="J13" s="91"/>
      <c r="K13" s="91"/>
      <c r="L13" s="91"/>
      <c r="M13" s="77"/>
      <c r="N13" s="78"/>
    </row>
    <row r="14" spans="1:14" ht="15.75" x14ac:dyDescent="0.2">
      <c r="A14" s="90" t="s">
        <v>32</v>
      </c>
      <c r="B14" s="108">
        <f>Difference!B14/'Previous Month '!B14</f>
        <v>0.21757709120114543</v>
      </c>
      <c r="C14" s="108">
        <f>Difference!C14/'Previous Month '!C14</f>
        <v>-6.2888872804011814E-2</v>
      </c>
      <c r="D14" s="108">
        <f>Difference!D14/'Previous Month '!D14</f>
        <v>2.5078833213407713E-2</v>
      </c>
      <c r="E14" s="76"/>
      <c r="H14" s="77"/>
      <c r="I14" s="91"/>
      <c r="J14" s="91"/>
      <c r="K14" s="91"/>
      <c r="L14" s="91"/>
      <c r="M14" s="77"/>
      <c r="N14" s="78"/>
    </row>
    <row r="15" spans="1:14" ht="15.75" customHeight="1" x14ac:dyDescent="0.2">
      <c r="B15" s="93"/>
      <c r="C15" s="93"/>
      <c r="D15" s="93"/>
    </row>
    <row r="16" spans="1:14" ht="15.75" x14ac:dyDescent="0.25">
      <c r="A16" s="94"/>
      <c r="B16" s="95"/>
      <c r="C16" s="96"/>
      <c r="D16" s="96"/>
      <c r="E16" s="76"/>
      <c r="H16" s="77"/>
      <c r="I16" s="85"/>
      <c r="J16" s="86"/>
      <c r="K16" s="86"/>
      <c r="L16" s="86"/>
      <c r="M16" s="77"/>
      <c r="N16" s="78"/>
    </row>
    <row r="17" spans="1:14" ht="15.75" x14ac:dyDescent="0.2">
      <c r="A17" s="83" t="s">
        <v>1</v>
      </c>
      <c r="B17" s="108">
        <f>Difference!B17/'Previous Month '!B17</f>
        <v>1.0637434023548536E-2</v>
      </c>
      <c r="C17" s="108">
        <f>Difference!C17/'Previous Month '!C17</f>
        <v>-1.3525419528917176E-3</v>
      </c>
      <c r="D17" s="108">
        <f>Difference!D17/'Previous Month '!D17</f>
        <v>0</v>
      </c>
      <c r="E17" s="76"/>
      <c r="H17" s="77"/>
      <c r="I17" s="88"/>
      <c r="J17" s="89"/>
      <c r="K17" s="89"/>
      <c r="L17" s="89"/>
      <c r="M17" s="77"/>
      <c r="N17" s="78"/>
    </row>
    <row r="18" spans="1:14" ht="16.5" thickBot="1" x14ac:dyDescent="0.25">
      <c r="A18" s="87" t="s">
        <v>8</v>
      </c>
      <c r="B18" s="108">
        <f>Difference!B18/'Previous Month '!B18</f>
        <v>-3.9898192502067894E-4</v>
      </c>
      <c r="C18" s="108">
        <f>Difference!C18/'Previous Month '!C18</f>
        <v>1.6992132694526047E-3</v>
      </c>
      <c r="D18" s="108">
        <f>Difference!D18/'Previous Month '!D18</f>
        <v>0</v>
      </c>
      <c r="E18" s="76"/>
      <c r="H18" s="77"/>
      <c r="I18" s="85"/>
      <c r="J18" s="91"/>
      <c r="K18" s="91"/>
      <c r="L18" s="91"/>
      <c r="M18" s="77"/>
      <c r="N18" s="78"/>
    </row>
    <row r="19" spans="1:14" ht="15.75" x14ac:dyDescent="0.2">
      <c r="A19" s="90" t="s">
        <v>7</v>
      </c>
      <c r="B19" s="108">
        <f>Difference!B19/'Previous Month '!B19</f>
        <v>5.1372392767131965E-4</v>
      </c>
      <c r="C19" s="108">
        <f>Difference!C19/'Previous Month '!C19</f>
        <v>-5.9335289631198211E-4</v>
      </c>
      <c r="D19" s="108">
        <f>Difference!D19/'Previous Month '!D19</f>
        <v>0</v>
      </c>
      <c r="E19" s="76"/>
      <c r="H19" s="77"/>
      <c r="I19" s="85"/>
      <c r="J19" s="86"/>
      <c r="K19" s="86"/>
      <c r="L19" s="86"/>
      <c r="M19" s="77"/>
      <c r="N19" s="78"/>
    </row>
    <row r="20" spans="1:14" ht="15.75" x14ac:dyDescent="0.2">
      <c r="A20" s="85"/>
      <c r="B20" s="109"/>
      <c r="C20" s="109"/>
      <c r="D20" s="109"/>
      <c r="E20" s="76"/>
      <c r="H20" s="77"/>
      <c r="I20" s="85"/>
      <c r="J20" s="86"/>
      <c r="K20" s="86"/>
      <c r="L20" s="86"/>
      <c r="M20" s="77"/>
      <c r="N20" s="78"/>
    </row>
    <row r="21" spans="1:14" ht="15.75" customHeight="1" x14ac:dyDescent="0.2">
      <c r="A21" s="77"/>
      <c r="B21" s="95"/>
      <c r="C21" s="96"/>
      <c r="D21" s="96"/>
      <c r="E21" s="76"/>
      <c r="H21" s="77"/>
      <c r="I21" s="88"/>
      <c r="J21" s="86"/>
      <c r="K21" s="86"/>
      <c r="L21" s="97"/>
      <c r="M21" s="77"/>
      <c r="N21" s="78"/>
    </row>
    <row r="22" spans="1:14" ht="15.75" x14ac:dyDescent="0.2">
      <c r="A22" s="83" t="s">
        <v>29</v>
      </c>
      <c r="B22" s="108">
        <f>Difference!B22/'Previous Month '!B22</f>
        <v>-3.8461538461538464E-2</v>
      </c>
      <c r="C22" s="108">
        <f>Difference!C22/'Previous Month '!C22</f>
        <v>0</v>
      </c>
      <c r="D22" s="108">
        <f>Difference!D22/'Previous Month '!D22</f>
        <v>0</v>
      </c>
      <c r="E22" s="76"/>
      <c r="H22" s="77"/>
      <c r="I22" s="85"/>
      <c r="J22" s="91"/>
      <c r="K22" s="86"/>
      <c r="L22" s="91"/>
      <c r="M22" s="77"/>
      <c r="N22" s="78"/>
    </row>
    <row r="23" spans="1:14" ht="16.5" thickBot="1" x14ac:dyDescent="0.25">
      <c r="A23" s="98"/>
      <c r="B23" s="99"/>
      <c r="C23" s="99"/>
      <c r="D23" s="99"/>
      <c r="E23" s="76"/>
      <c r="H23" s="77"/>
      <c r="I23" s="85"/>
      <c r="J23" s="86"/>
      <c r="K23" s="86"/>
      <c r="L23" s="86"/>
      <c r="M23" s="77"/>
      <c r="N23" s="78"/>
    </row>
    <row r="24" spans="1:14" ht="15.75" x14ac:dyDescent="0.2">
      <c r="A24" s="100" t="s">
        <v>27</v>
      </c>
      <c r="B24" s="101"/>
      <c r="C24" s="101"/>
      <c r="D24" s="101"/>
      <c r="E24" s="76"/>
      <c r="H24" s="77"/>
      <c r="I24" s="85"/>
      <c r="J24" s="86"/>
      <c r="K24" s="86"/>
      <c r="L24" s="86"/>
      <c r="M24" s="77"/>
      <c r="N24" s="78"/>
    </row>
    <row r="25" spans="1:14" ht="47.25" x14ac:dyDescent="0.25">
      <c r="A25" s="102" t="s">
        <v>25</v>
      </c>
      <c r="B25" s="103" t="s">
        <v>56</v>
      </c>
      <c r="C25" s="103" t="s">
        <v>57</v>
      </c>
      <c r="D25" s="103" t="s">
        <v>58</v>
      </c>
      <c r="E25" s="76"/>
      <c r="H25" s="77"/>
      <c r="I25" s="91"/>
      <c r="J25" s="91"/>
      <c r="K25" s="91"/>
      <c r="L25" s="91"/>
      <c r="M25" s="77"/>
      <c r="N25" s="78"/>
    </row>
    <row r="26" spans="1:14" ht="15.75" x14ac:dyDescent="0.2">
      <c r="A26" s="83" t="s">
        <v>60</v>
      </c>
      <c r="B26" s="108">
        <f>Difference!B26/'Previous Month '!B26</f>
        <v>0.18590092148514578</v>
      </c>
      <c r="C26" s="108">
        <f>Difference!C26/'Previous Month '!C26</f>
        <v>0.21896729462312053</v>
      </c>
      <c r="D26" s="108">
        <f>Difference!D26/'Previous Month '!D26</f>
        <v>0.2166304276281</v>
      </c>
      <c r="E26" s="76"/>
      <c r="H26" s="77"/>
      <c r="I26" s="91"/>
      <c r="J26" s="91"/>
      <c r="K26" s="91"/>
      <c r="L26" s="91"/>
      <c r="M26" s="77"/>
      <c r="N26" s="78"/>
    </row>
    <row r="27" spans="1:14" ht="16.5" thickBot="1" x14ac:dyDescent="0.25">
      <c r="A27" s="87" t="s">
        <v>61</v>
      </c>
      <c r="B27" s="108">
        <f>Difference!B27/'Previous Month '!B27</f>
        <v>0.17911263333405497</v>
      </c>
      <c r="C27" s="108">
        <f>Difference!C27/'Previous Month '!C27</f>
        <v>0.15313662797196179</v>
      </c>
      <c r="D27" s="108">
        <f>Difference!D27/'Previous Month '!D27</f>
        <v>0.17100908521668726</v>
      </c>
      <c r="E27" s="76"/>
      <c r="H27" s="77"/>
      <c r="I27" s="91"/>
      <c r="J27" s="91"/>
      <c r="K27" s="91"/>
      <c r="L27" s="91"/>
      <c r="M27" s="77"/>
      <c r="N27" s="78"/>
    </row>
    <row r="28" spans="1:14" ht="15.75" x14ac:dyDescent="0.2">
      <c r="A28" s="90" t="s">
        <v>62</v>
      </c>
      <c r="B28" s="108">
        <f>Difference!B28/'Previous Month '!B28</f>
        <v>0.17967594805865106</v>
      </c>
      <c r="C28" s="108">
        <f>Difference!C28/'Previous Month '!C28</f>
        <v>0.20080453472103751</v>
      </c>
      <c r="D28" s="108">
        <f>Difference!D28/'Previous Month '!D28</f>
        <v>0.19237671363051659</v>
      </c>
      <c r="E28" s="76"/>
      <c r="H28" s="77"/>
      <c r="I28" s="91"/>
      <c r="J28" s="91"/>
      <c r="K28" s="91"/>
      <c r="L28" s="91"/>
      <c r="M28" s="77"/>
      <c r="N28" s="78"/>
    </row>
    <row r="29" spans="1:14" ht="15.75" x14ac:dyDescent="0.2">
      <c r="A29" s="85"/>
      <c r="B29" s="108"/>
      <c r="C29" s="108"/>
      <c r="D29" s="108"/>
      <c r="E29" s="76"/>
      <c r="H29" s="77"/>
      <c r="I29" s="91"/>
      <c r="J29" s="91"/>
      <c r="K29" s="91"/>
      <c r="L29" s="91"/>
      <c r="M29" s="77"/>
      <c r="N29" s="78"/>
    </row>
    <row r="30" spans="1:14" ht="15.75" x14ac:dyDescent="0.2">
      <c r="A30" s="83" t="s">
        <v>35</v>
      </c>
      <c r="B30" s="108">
        <f>Difference!B30/'Previous Month '!B30</f>
        <v>-1.6581542908443232E-2</v>
      </c>
      <c r="C30" s="108">
        <f>Difference!C30/'Previous Month '!C30</f>
        <v>5.8625596682637211E-3</v>
      </c>
      <c r="D30" s="108">
        <f>Difference!D30/'Previous Month '!D30</f>
        <v>4.1610628280125354E-3</v>
      </c>
      <c r="E30" s="76"/>
      <c r="H30" s="77"/>
      <c r="I30" s="91"/>
      <c r="J30" s="91"/>
      <c r="K30" s="91"/>
      <c r="L30" s="91"/>
      <c r="M30" s="77"/>
      <c r="N30" s="78"/>
    </row>
    <row r="31" spans="1:14" ht="16.5" thickBot="1" x14ac:dyDescent="0.25">
      <c r="A31" s="87" t="s">
        <v>33</v>
      </c>
      <c r="B31" s="108">
        <f>Difference!B31/'Previous Month '!B31</f>
        <v>-1.4812013540443475E-2</v>
      </c>
      <c r="C31" s="108">
        <f>Difference!C31/'Previous Month '!C31</f>
        <v>-4.6842844339278017E-2</v>
      </c>
      <c r="D31" s="108">
        <f>Difference!D31/'Previous Month '!D31</f>
        <v>-2.5534182627030659E-2</v>
      </c>
      <c r="E31" s="76"/>
      <c r="H31" s="77"/>
      <c r="I31" s="91"/>
      <c r="J31" s="91"/>
      <c r="K31" s="91"/>
      <c r="L31" s="91"/>
      <c r="M31" s="77"/>
      <c r="N31" s="78"/>
    </row>
    <row r="32" spans="1:14" ht="15.75" x14ac:dyDescent="0.2">
      <c r="A32" s="90" t="s">
        <v>34</v>
      </c>
      <c r="B32" s="108">
        <f>Difference!B32/'Previous Month '!B32</f>
        <v>-1.4959038591048931E-2</v>
      </c>
      <c r="C32" s="108">
        <f>Difference!C32/'Previous Month '!C32</f>
        <v>-1.0631654518368545E-2</v>
      </c>
      <c r="D32" s="108">
        <f>Difference!D32/'Previous Month '!D32</f>
        <v>-1.2380605856345792E-2</v>
      </c>
      <c r="E32" s="76"/>
      <c r="H32" s="77"/>
      <c r="I32" s="91"/>
      <c r="J32" s="91"/>
      <c r="K32" s="91"/>
      <c r="L32" s="91"/>
      <c r="M32" s="77"/>
      <c r="N32" s="78"/>
    </row>
    <row r="33" spans="1:14" ht="15.75" x14ac:dyDescent="0.2">
      <c r="A33" s="85"/>
      <c r="B33" s="105"/>
      <c r="C33" s="105"/>
      <c r="D33" s="106"/>
      <c r="E33" s="76"/>
      <c r="F33" s="107"/>
      <c r="H33" s="77"/>
      <c r="I33" s="91"/>
      <c r="J33" s="91"/>
      <c r="K33" s="91"/>
      <c r="L33" s="91"/>
      <c r="M33" s="77"/>
      <c r="N33" s="78"/>
    </row>
    <row r="34" spans="1:14" customFormat="1" ht="15.75" x14ac:dyDescent="0.2">
      <c r="A34" s="35"/>
      <c r="B34" s="68"/>
      <c r="C34" s="68"/>
      <c r="D34" s="65"/>
      <c r="E34" s="43"/>
      <c r="H34" s="5"/>
      <c r="I34" s="10"/>
      <c r="J34" s="10"/>
      <c r="K34" s="10"/>
      <c r="L34" s="10"/>
      <c r="M34" s="5"/>
      <c r="N34" s="64"/>
    </row>
    <row r="35" spans="1:14" ht="15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</row>
    <row r="36" spans="1:14" ht="15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</row>
    <row r="37" spans="1:14" ht="15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</row>
    <row r="38" spans="1:14" ht="15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</row>
    <row r="39" spans="1:14" ht="15" x14ac:dyDescent="0.2">
      <c r="F39" s="78"/>
    </row>
    <row r="40" spans="1:14" ht="15" x14ac:dyDescent="0.2">
      <c r="F40" s="78"/>
    </row>
  </sheetData>
  <mergeCells count="4">
    <mergeCell ref="A1:D1"/>
    <mergeCell ref="A2:D2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5"/>
  <sheetViews>
    <sheetView tabSelected="1" workbookViewId="0">
      <selection activeCell="A4" sqref="A4:D4"/>
    </sheetView>
  </sheetViews>
  <sheetFormatPr defaultRowHeight="12.75" x14ac:dyDescent="0.2"/>
  <cols>
    <col min="1" max="1" width="70.28515625" customWidth="1"/>
    <col min="2" max="2" width="20.7109375" bestFit="1" customWidth="1"/>
    <col min="3" max="3" width="20.85546875" bestFit="1" customWidth="1"/>
    <col min="4" max="4" width="18.85546875" bestFit="1" customWidth="1"/>
    <col min="5" max="5" width="8.42578125" bestFit="1" customWidth="1"/>
    <col min="6" max="6" width="9.85546875" customWidth="1"/>
    <col min="7" max="7" width="6" bestFit="1" customWidth="1"/>
    <col min="8" max="8" width="16.7109375" bestFit="1" customWidth="1"/>
    <col min="9" max="9" width="15.42578125" customWidth="1"/>
    <col min="10" max="10" width="11" bestFit="1" customWidth="1"/>
    <col min="11" max="11" width="11" customWidth="1"/>
    <col min="12" max="12" width="12.85546875" bestFit="1" customWidth="1"/>
    <col min="13" max="13" width="14.85546875" bestFit="1" customWidth="1"/>
  </cols>
  <sheetData>
    <row r="1" spans="1:15" ht="15.75" x14ac:dyDescent="0.25">
      <c r="A1" s="144" t="s">
        <v>55</v>
      </c>
      <c r="B1" s="144"/>
      <c r="C1" s="144"/>
      <c r="D1" s="144"/>
    </row>
    <row r="2" spans="1:15" ht="15.75" x14ac:dyDescent="0.25">
      <c r="A2" s="144" t="s">
        <v>28</v>
      </c>
      <c r="B2" s="144"/>
      <c r="C2" s="144"/>
      <c r="D2" s="144"/>
    </row>
    <row r="3" spans="1:15" ht="5.25" customHeight="1" x14ac:dyDescent="0.2"/>
    <row r="4" spans="1:15" s="45" customFormat="1" ht="18" customHeight="1" x14ac:dyDescent="0.25">
      <c r="A4" s="145" t="s">
        <v>71</v>
      </c>
      <c r="B4" s="145"/>
      <c r="C4" s="145"/>
      <c r="D4" s="145"/>
      <c r="H4" s="46"/>
      <c r="I4" s="46"/>
    </row>
    <row r="5" spans="1:15" ht="9" customHeight="1" x14ac:dyDescent="0.25">
      <c r="A5" s="145"/>
      <c r="B5" s="145"/>
      <c r="C5" s="145"/>
      <c r="D5" s="145"/>
      <c r="E5" s="43"/>
      <c r="H5" s="5"/>
      <c r="I5" s="5"/>
      <c r="J5" s="5"/>
      <c r="K5" s="5"/>
      <c r="L5" s="5"/>
      <c r="M5" s="5"/>
      <c r="N5" s="5"/>
      <c r="O5" s="64"/>
    </row>
    <row r="6" spans="1:15" ht="18.75" customHeight="1" x14ac:dyDescent="0.25">
      <c r="A6" s="5"/>
      <c r="B6" s="37" t="s">
        <v>2</v>
      </c>
      <c r="C6" s="37" t="s">
        <v>3</v>
      </c>
      <c r="D6" s="37" t="s">
        <v>4</v>
      </c>
      <c r="E6" s="43"/>
      <c r="H6" s="5"/>
      <c r="I6" s="4"/>
      <c r="J6" s="4"/>
      <c r="K6" s="4"/>
      <c r="L6" s="5"/>
      <c r="M6" s="5"/>
      <c r="N6" s="5"/>
      <c r="O6" s="64"/>
    </row>
    <row r="7" spans="1:15" ht="15.75" x14ac:dyDescent="0.2">
      <c r="A7" s="14" t="s">
        <v>0</v>
      </c>
      <c r="B7" s="110">
        <f>'Current Month '!B7/'Current Month '!B9</f>
        <v>8.9807586218425578E-2</v>
      </c>
      <c r="C7" s="110">
        <f>'Current Month '!C7/'Current Month '!C9</f>
        <v>0.30176371104131433</v>
      </c>
      <c r="D7" s="110">
        <f>'Current Month '!D7/'Current Month '!D9</f>
        <v>0.11328215587519995</v>
      </c>
      <c r="E7" s="43"/>
      <c r="G7" s="57"/>
      <c r="H7" s="65"/>
      <c r="I7" s="65"/>
      <c r="J7" s="65"/>
      <c r="K7" s="65"/>
      <c r="L7" s="7"/>
      <c r="M7" s="7"/>
      <c r="N7" s="5"/>
      <c r="O7" s="64"/>
    </row>
    <row r="8" spans="1:15" ht="16.5" thickBot="1" x14ac:dyDescent="0.25">
      <c r="A8" s="16" t="s">
        <v>6</v>
      </c>
      <c r="B8" s="110">
        <f>'Current Month '!B8/'Current Month '!B9</f>
        <v>0.91019241378157445</v>
      </c>
      <c r="C8" s="110">
        <f>'Current Month '!C8/'Current Month '!C9</f>
        <v>0.69823628895868572</v>
      </c>
      <c r="D8" s="110">
        <f>'Current Month '!D8/'Current Month '!D9</f>
        <v>0.88671784412480004</v>
      </c>
      <c r="E8" s="43"/>
      <c r="G8" s="57"/>
      <c r="H8" s="65"/>
      <c r="I8" s="65"/>
      <c r="J8" s="65"/>
      <c r="K8" s="65"/>
      <c r="L8" s="9"/>
      <c r="M8" s="9"/>
      <c r="N8" s="5"/>
      <c r="O8" s="64"/>
    </row>
    <row r="9" spans="1:15" ht="16.5" thickTop="1" x14ac:dyDescent="0.2">
      <c r="A9" s="15" t="s">
        <v>5</v>
      </c>
      <c r="B9" s="111">
        <f>'Current Month '!B9/'Current Month '!B9</f>
        <v>1</v>
      </c>
      <c r="C9" s="111">
        <f>'Current Month '!C9/'Current Month '!C9</f>
        <v>1</v>
      </c>
      <c r="D9" s="111">
        <f>'Current Month '!D9/'Current Month '!D9</f>
        <v>1</v>
      </c>
      <c r="E9" s="43"/>
      <c r="G9" s="8"/>
      <c r="H9" s="65"/>
      <c r="I9" s="65"/>
      <c r="J9" s="65"/>
      <c r="K9" s="65"/>
      <c r="L9" s="10"/>
      <c r="M9" s="10"/>
      <c r="N9" s="5"/>
      <c r="O9" s="64"/>
    </row>
    <row r="10" spans="1:15" ht="15.75" x14ac:dyDescent="0.2">
      <c r="A10" s="6"/>
      <c r="B10" s="65"/>
      <c r="C10" s="65"/>
      <c r="D10" s="65"/>
      <c r="E10" s="43"/>
      <c r="G10" s="57"/>
      <c r="H10" s="56"/>
      <c r="I10" s="56"/>
      <c r="J10" s="10"/>
      <c r="K10" s="10"/>
      <c r="L10" s="10"/>
      <c r="M10" s="10"/>
      <c r="N10" s="5"/>
      <c r="O10" s="64"/>
    </row>
    <row r="11" spans="1:15" ht="15.75" x14ac:dyDescent="0.2">
      <c r="A11" s="6"/>
      <c r="B11" s="65"/>
      <c r="C11" s="65"/>
      <c r="D11" s="65"/>
      <c r="E11" s="43"/>
      <c r="G11" s="57"/>
      <c r="H11" s="56"/>
      <c r="I11" s="56"/>
      <c r="J11" s="10"/>
      <c r="K11" s="10"/>
      <c r="L11" s="10"/>
      <c r="M11" s="10"/>
      <c r="N11" s="5"/>
      <c r="O11" s="64"/>
    </row>
    <row r="12" spans="1:15" ht="15.75" x14ac:dyDescent="0.2">
      <c r="A12" s="14" t="s">
        <v>30</v>
      </c>
      <c r="B12" s="110">
        <f>'Current Month '!B12/'Current Month '!B14</f>
        <v>8.5858328995498265E-2</v>
      </c>
      <c r="C12" s="110">
        <f>'Current Month '!C12/'Current Month '!C14</f>
        <v>0.78959349984394078</v>
      </c>
      <c r="D12" s="110">
        <f>'Current Month '!D12/'Current Month '!D14</f>
        <v>0.52741832839844227</v>
      </c>
      <c r="E12" s="43"/>
      <c r="F12" s="23"/>
      <c r="H12" s="5"/>
      <c r="I12" s="10"/>
      <c r="J12" s="10"/>
      <c r="K12" s="10"/>
      <c r="L12" s="10"/>
      <c r="M12" s="10"/>
      <c r="N12" s="5"/>
      <c r="O12" s="64"/>
    </row>
    <row r="13" spans="1:15" ht="16.5" thickBot="1" x14ac:dyDescent="0.25">
      <c r="A13" s="16" t="s">
        <v>31</v>
      </c>
      <c r="B13" s="112">
        <f>'Current Month '!B13/'Current Month '!B14</f>
        <v>0.91414167100450172</v>
      </c>
      <c r="C13" s="112">
        <f>'Current Month '!C13/'Current Month '!C14</f>
        <v>0.21040650015605916</v>
      </c>
      <c r="D13" s="112">
        <f>'Current Month '!D13/'Current Month '!D14</f>
        <v>0.47258167160155767</v>
      </c>
      <c r="E13" s="43"/>
      <c r="F13" s="23"/>
      <c r="H13" s="5"/>
      <c r="I13" s="10"/>
      <c r="J13" s="10"/>
      <c r="K13" s="10"/>
      <c r="L13" s="10"/>
      <c r="M13" s="10"/>
      <c r="N13" s="5"/>
      <c r="O13" s="64"/>
    </row>
    <row r="14" spans="1:15" ht="16.5" thickTop="1" x14ac:dyDescent="0.2">
      <c r="A14" s="15" t="s">
        <v>32</v>
      </c>
      <c r="B14" s="111">
        <f>'Current Month '!B14/'Current Month '!B14</f>
        <v>1</v>
      </c>
      <c r="C14" s="111">
        <f>'Current Month '!C14/'Current Month '!C14</f>
        <v>1</v>
      </c>
      <c r="D14" s="111">
        <f>'Current Month '!D14/'Current Month '!D14</f>
        <v>1</v>
      </c>
      <c r="E14" s="43"/>
      <c r="H14" s="5"/>
      <c r="I14" s="10"/>
      <c r="J14" s="10"/>
      <c r="K14" s="10"/>
      <c r="L14" s="10"/>
      <c r="M14" s="10"/>
      <c r="N14" s="5"/>
      <c r="O14" s="64"/>
    </row>
    <row r="15" spans="1:15" ht="15.75" customHeight="1" x14ac:dyDescent="0.2">
      <c r="B15" s="23"/>
      <c r="C15" s="23"/>
      <c r="D15" s="23"/>
    </row>
    <row r="16" spans="1:15" ht="15.75" x14ac:dyDescent="0.25">
      <c r="A16" s="13"/>
      <c r="B16" s="17"/>
      <c r="C16" s="43"/>
      <c r="D16" s="43"/>
      <c r="E16" s="43"/>
      <c r="H16" s="5"/>
      <c r="I16" s="6"/>
      <c r="J16" s="7"/>
      <c r="K16" s="7"/>
      <c r="L16" s="7"/>
      <c r="M16" s="7"/>
      <c r="N16" s="5"/>
      <c r="O16" s="64"/>
    </row>
    <row r="17" spans="1:15" ht="15.75" x14ac:dyDescent="0.2">
      <c r="A17" s="14" t="s">
        <v>1</v>
      </c>
      <c r="B17" s="110">
        <f>'Current Month '!B17/'Current Month '!B19</f>
        <v>8.3536275008809363E-2</v>
      </c>
      <c r="C17" s="110">
        <f>'Current Month '!C17/'Current Month '!C19</f>
        <v>0.75065805557028675</v>
      </c>
      <c r="D17" s="110">
        <f>'Current Month '!D17/'Current Month '!D19</f>
        <v>0.39292137109593855</v>
      </c>
      <c r="E17" s="43"/>
      <c r="H17" s="5"/>
      <c r="I17" s="8"/>
      <c r="J17" s="9"/>
      <c r="K17" s="9"/>
      <c r="L17" s="9"/>
      <c r="M17" s="9"/>
      <c r="N17" s="5"/>
      <c r="O17" s="64"/>
    </row>
    <row r="18" spans="1:15" ht="16.5" thickBot="1" x14ac:dyDescent="0.25">
      <c r="A18" s="16" t="s">
        <v>8</v>
      </c>
      <c r="B18" s="112">
        <f>'Current Month '!B18/'Current Month '!B19</f>
        <v>0.91646372499119055</v>
      </c>
      <c r="C18" s="112">
        <f>'Current Month '!C18/'Current Month '!C19</f>
        <v>0.24934194442971322</v>
      </c>
      <c r="D18" s="112">
        <f>'Current Month '!D18/'Current Month '!D19</f>
        <v>0.60707862890406139</v>
      </c>
      <c r="E18" s="43"/>
      <c r="H18" s="5"/>
      <c r="I18" s="6"/>
      <c r="J18" s="10"/>
      <c r="K18" s="10"/>
      <c r="L18" s="10"/>
      <c r="M18" s="10"/>
      <c r="N18" s="5"/>
      <c r="O18" s="64"/>
    </row>
    <row r="19" spans="1:15" ht="16.5" thickTop="1" x14ac:dyDescent="0.2">
      <c r="A19" s="15" t="s">
        <v>7</v>
      </c>
      <c r="B19" s="111">
        <f>'Current Month '!B19/'Current Month '!B19</f>
        <v>1</v>
      </c>
      <c r="C19" s="111">
        <f>'Current Month '!C19/'Current Month '!C19</f>
        <v>1</v>
      </c>
      <c r="D19" s="111">
        <f>'Current Month '!D19/'Current Month '!D19</f>
        <v>1</v>
      </c>
      <c r="E19" s="43"/>
      <c r="H19" s="5"/>
      <c r="I19" s="6"/>
      <c r="J19" s="7"/>
      <c r="K19" s="7"/>
      <c r="L19" s="7"/>
      <c r="M19" s="7"/>
      <c r="N19" s="5"/>
      <c r="O19" s="64"/>
    </row>
    <row r="20" spans="1:15" ht="15.75" x14ac:dyDescent="0.2">
      <c r="A20" s="6"/>
      <c r="B20" s="33"/>
      <c r="C20" s="33"/>
      <c r="D20" s="33"/>
      <c r="E20" s="43"/>
      <c r="H20" s="5"/>
      <c r="I20" s="6"/>
      <c r="J20" s="7"/>
      <c r="K20" s="7"/>
      <c r="L20" s="7"/>
      <c r="M20" s="7"/>
      <c r="N20" s="5"/>
      <c r="O20" s="64"/>
    </row>
    <row r="21" spans="1:15" ht="15.75" customHeight="1" x14ac:dyDescent="0.2">
      <c r="A21" s="5"/>
      <c r="B21" s="17"/>
      <c r="C21" s="43"/>
      <c r="D21" s="43"/>
      <c r="E21" s="43"/>
      <c r="H21" s="5"/>
      <c r="I21" s="8"/>
      <c r="J21" s="7"/>
      <c r="K21" s="7"/>
      <c r="L21" s="7"/>
      <c r="M21" s="12"/>
      <c r="N21" s="5"/>
      <c r="O21" s="64"/>
    </row>
    <row r="22" spans="1:15" ht="15.75" x14ac:dyDescent="0.2">
      <c r="A22" s="14" t="s">
        <v>29</v>
      </c>
      <c r="B22" s="113">
        <f>'Previous Month '!B22</f>
        <v>26</v>
      </c>
      <c r="C22" s="113">
        <f>'Previous Month '!C22</f>
        <v>40</v>
      </c>
      <c r="D22" s="113">
        <f>'Previous Month '!D22</f>
        <v>45</v>
      </c>
      <c r="E22" s="43"/>
      <c r="H22" s="5"/>
      <c r="I22" s="6"/>
      <c r="J22" s="10"/>
      <c r="K22" s="10"/>
      <c r="L22" s="7"/>
      <c r="M22" s="10"/>
      <c r="N22" s="5"/>
      <c r="O22" s="64"/>
    </row>
    <row r="23" spans="1:15" ht="16.5" thickBot="1" x14ac:dyDescent="0.25">
      <c r="A23" s="34"/>
      <c r="B23" s="40"/>
      <c r="C23" s="40"/>
      <c r="D23" s="40"/>
      <c r="E23" s="43"/>
      <c r="H23" s="5"/>
      <c r="I23" s="6"/>
      <c r="J23" s="7"/>
      <c r="K23" s="7"/>
      <c r="L23" s="7"/>
      <c r="M23" s="7"/>
      <c r="N23" s="5"/>
      <c r="O23" s="64"/>
    </row>
    <row r="24" spans="1:15" ht="15.75" x14ac:dyDescent="0.2">
      <c r="A24" s="38" t="s">
        <v>27</v>
      </c>
      <c r="B24" s="17"/>
      <c r="C24" s="17"/>
      <c r="D24" s="17"/>
      <c r="E24" s="43"/>
      <c r="H24" s="5"/>
      <c r="I24" s="6"/>
      <c r="J24" s="7"/>
      <c r="K24" s="7"/>
      <c r="L24" s="7"/>
      <c r="M24" s="7"/>
      <c r="N24" s="5"/>
      <c r="O24" s="64"/>
    </row>
    <row r="25" spans="1:15" ht="15.75" x14ac:dyDescent="0.25">
      <c r="A25" s="36" t="s">
        <v>25</v>
      </c>
      <c r="B25" s="41" t="s">
        <v>2</v>
      </c>
      <c r="C25" s="41" t="s">
        <v>3</v>
      </c>
      <c r="D25" s="41" t="s">
        <v>4</v>
      </c>
      <c r="E25" s="43"/>
      <c r="H25" s="5"/>
      <c r="I25" s="10"/>
      <c r="J25" s="10"/>
      <c r="K25" s="10"/>
      <c r="L25" s="10"/>
      <c r="M25" s="10"/>
      <c r="N25" s="5"/>
      <c r="O25" s="64"/>
    </row>
    <row r="26" spans="1:15" ht="15.75" x14ac:dyDescent="0.2">
      <c r="A26" s="14" t="s">
        <v>60</v>
      </c>
      <c r="B26" s="110">
        <f>'Current Month '!B26/'Current Month '!B28</f>
        <v>8.3421215995457224E-2</v>
      </c>
      <c r="C26" s="110">
        <f>'Current Month '!C26/'Current Month '!C28</f>
        <v>0.73505115128589604</v>
      </c>
      <c r="D26" s="110">
        <f>'Current Month '!D26/'Current Month '!D28</f>
        <v>0.47789606029429438</v>
      </c>
      <c r="E26" s="43"/>
      <c r="H26" s="5"/>
      <c r="I26" s="10"/>
      <c r="J26" s="10"/>
      <c r="K26" s="10"/>
      <c r="L26" s="10"/>
      <c r="M26" s="10"/>
      <c r="N26" s="5"/>
      <c r="O26" s="64"/>
    </row>
    <row r="27" spans="1:15" ht="16.5" thickBot="1" x14ac:dyDescent="0.25">
      <c r="A27" s="16" t="s">
        <v>61</v>
      </c>
      <c r="B27" s="112">
        <f>'Current Month '!B27/'Current Month '!B28</f>
        <v>0.91657878400454273</v>
      </c>
      <c r="C27" s="112">
        <f>'Current Month '!C27/'Current Month '!C28</f>
        <v>0.26494884871410401</v>
      </c>
      <c r="D27" s="112">
        <f>'Current Month '!D27/'Current Month '!D28</f>
        <v>0.52210393970570568</v>
      </c>
      <c r="E27" s="43"/>
      <c r="H27" s="5"/>
      <c r="I27" s="10"/>
      <c r="J27" s="10"/>
      <c r="K27" s="10"/>
      <c r="L27" s="10"/>
      <c r="M27" s="10"/>
      <c r="N27" s="5"/>
      <c r="O27" s="64"/>
    </row>
    <row r="28" spans="1:15" ht="16.5" thickTop="1" x14ac:dyDescent="0.2">
      <c r="A28" s="15" t="s">
        <v>62</v>
      </c>
      <c r="B28" s="111">
        <f>'Current Month '!B28/'Current Month '!B28</f>
        <v>1</v>
      </c>
      <c r="C28" s="111">
        <f>'Current Month '!C28/'Current Month '!C28</f>
        <v>1</v>
      </c>
      <c r="D28" s="111">
        <f>'Current Month '!D28/'Current Month '!D28</f>
        <v>1</v>
      </c>
      <c r="E28" s="43"/>
      <c r="H28" s="5"/>
      <c r="I28" s="10"/>
      <c r="J28" s="10"/>
      <c r="K28" s="10"/>
      <c r="L28" s="10"/>
      <c r="M28" s="10"/>
      <c r="N28" s="5"/>
      <c r="O28" s="64"/>
    </row>
    <row r="29" spans="1:15" ht="15.75" x14ac:dyDescent="0.2">
      <c r="A29" s="6"/>
      <c r="B29" s="65"/>
      <c r="C29" s="66"/>
      <c r="D29" s="65"/>
      <c r="E29" s="43"/>
      <c r="I29" s="10"/>
      <c r="J29" s="10"/>
      <c r="K29" s="10"/>
      <c r="L29" s="10"/>
      <c r="M29" s="10"/>
      <c r="N29" s="5"/>
      <c r="O29" s="64"/>
    </row>
    <row r="30" spans="1:15" ht="15.75" customHeight="1" x14ac:dyDescent="0.2">
      <c r="A30" s="14" t="s">
        <v>35</v>
      </c>
      <c r="B30" s="110">
        <f>'Current Month '!B30/'Current Month '!B32</f>
        <v>8.2950236276790726E-2</v>
      </c>
      <c r="C30" s="110">
        <f>'Current Month '!C30/'Current Month '!C32</f>
        <v>0.69850300731884996</v>
      </c>
      <c r="D30" s="110">
        <f>'Current Month '!D30/'Current Month '!D32</f>
        <v>0.45037130496714411</v>
      </c>
      <c r="E30" s="43"/>
      <c r="H30" s="67"/>
      <c r="I30" s="10"/>
      <c r="J30" s="10"/>
      <c r="K30" s="10"/>
      <c r="L30" s="10"/>
      <c r="M30" s="10"/>
      <c r="N30" s="5"/>
      <c r="O30" s="64"/>
    </row>
    <row r="31" spans="1:15" ht="16.5" thickBot="1" x14ac:dyDescent="0.25">
      <c r="A31" s="16" t="s">
        <v>33</v>
      </c>
      <c r="B31" s="110">
        <f>'Current Month '!B31/'Current Month '!B32</f>
        <v>0.91704976372320923</v>
      </c>
      <c r="C31" s="110">
        <f>'Current Month '!C31/'Current Month '!C32</f>
        <v>0.3014969926811501</v>
      </c>
      <c r="D31" s="110">
        <f>'Current Month '!D31/'Current Month '!D32</f>
        <v>0.54962869503285583</v>
      </c>
      <c r="E31" s="43"/>
      <c r="I31" s="10"/>
      <c r="J31" s="10"/>
      <c r="K31" s="10"/>
      <c r="L31" s="10"/>
      <c r="M31" s="10"/>
      <c r="N31" s="5"/>
      <c r="O31" s="64"/>
    </row>
    <row r="32" spans="1:15" ht="16.5" thickTop="1" x14ac:dyDescent="0.2">
      <c r="A32" s="15" t="s">
        <v>34</v>
      </c>
      <c r="B32" s="111">
        <f>'Current Month '!B32/'Current Month '!B32</f>
        <v>1</v>
      </c>
      <c r="C32" s="111">
        <f>'Current Month '!C32/'Current Month '!C32</f>
        <v>1</v>
      </c>
      <c r="D32" s="111">
        <f>'Current Month '!D32/'Current Month '!D32</f>
        <v>1</v>
      </c>
      <c r="E32" s="43"/>
      <c r="H32" s="5"/>
      <c r="I32" s="10"/>
      <c r="J32" s="10"/>
      <c r="K32" s="10"/>
      <c r="L32" s="10"/>
      <c r="M32" s="10"/>
      <c r="N32" s="5"/>
      <c r="O32" s="64"/>
    </row>
    <row r="33" spans="1:15" ht="15.75" x14ac:dyDescent="0.2">
      <c r="A33" s="6"/>
      <c r="B33" s="68"/>
      <c r="C33" s="68"/>
      <c r="D33" s="65"/>
      <c r="E33" s="43"/>
      <c r="F33" s="39"/>
      <c r="H33" s="5"/>
      <c r="I33" s="10"/>
      <c r="J33" s="10"/>
      <c r="K33" s="10"/>
      <c r="L33" s="10"/>
      <c r="M33" s="10"/>
      <c r="N33" s="5"/>
      <c r="O33" s="64"/>
    </row>
    <row r="34" spans="1:15" ht="15.75" x14ac:dyDescent="0.2">
      <c r="A34" s="6"/>
      <c r="M34" s="10"/>
      <c r="N34" s="5"/>
      <c r="O34" s="64"/>
    </row>
    <row r="35" spans="1:15" ht="15" x14ac:dyDescent="0.2">
      <c r="A35" s="47"/>
      <c r="M35" s="10"/>
      <c r="N35" s="5"/>
      <c r="O35" s="64"/>
    </row>
    <row r="36" spans="1:15" ht="16.5" thickBot="1" x14ac:dyDescent="0.25">
      <c r="A36" s="53" t="s">
        <v>54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117"/>
      <c r="N36" s="5"/>
      <c r="O36" s="64"/>
    </row>
    <row r="37" spans="1:15" ht="31.5" x14ac:dyDescent="0.25">
      <c r="A37" s="15" t="s">
        <v>38</v>
      </c>
      <c r="B37" s="52" t="s">
        <v>39</v>
      </c>
      <c r="C37" s="52" t="s">
        <v>40</v>
      </c>
      <c r="D37" s="51" t="s">
        <v>41</v>
      </c>
      <c r="E37" s="52" t="s">
        <v>40</v>
      </c>
      <c r="F37" s="55" t="s">
        <v>42</v>
      </c>
      <c r="G37" s="52" t="s">
        <v>40</v>
      </c>
      <c r="H37" s="51" t="s">
        <v>43</v>
      </c>
      <c r="I37" s="52" t="s">
        <v>40</v>
      </c>
      <c r="J37" s="55" t="s">
        <v>44</v>
      </c>
      <c r="K37" s="55" t="s">
        <v>40</v>
      </c>
      <c r="L37" s="51" t="s">
        <v>45</v>
      </c>
      <c r="M37" s="116" t="s">
        <v>40</v>
      </c>
      <c r="N37" s="5"/>
      <c r="O37" s="64"/>
    </row>
    <row r="38" spans="1:15" ht="15.75" x14ac:dyDescent="0.2">
      <c r="A38" s="14" t="s">
        <v>46</v>
      </c>
      <c r="B38" s="130">
        <v>8545</v>
      </c>
      <c r="C38" s="131">
        <v>0.25</v>
      </c>
      <c r="D38" s="130">
        <v>30822</v>
      </c>
      <c r="E38" s="131">
        <v>0.25</v>
      </c>
      <c r="F38" s="130">
        <v>25229</v>
      </c>
      <c r="G38" s="142">
        <v>0.75</v>
      </c>
      <c r="H38" s="130">
        <v>94785</v>
      </c>
      <c r="I38" s="131">
        <v>0.75</v>
      </c>
      <c r="J38" s="130">
        <v>33774</v>
      </c>
      <c r="K38" s="118">
        <f>J38/J45</f>
        <v>0.91106255563648131</v>
      </c>
      <c r="L38" s="130">
        <v>125607</v>
      </c>
      <c r="M38" s="119">
        <f>L38/L45</f>
        <v>0.1630169432133054</v>
      </c>
      <c r="N38" s="5"/>
      <c r="O38" s="64"/>
    </row>
    <row r="39" spans="1:15" ht="15.75" x14ac:dyDescent="0.2">
      <c r="A39" s="14" t="s">
        <v>47</v>
      </c>
      <c r="B39" s="130">
        <v>1004</v>
      </c>
      <c r="C39" s="131">
        <v>0.44</v>
      </c>
      <c r="D39" s="130">
        <v>51324</v>
      </c>
      <c r="E39" s="131">
        <v>0.46</v>
      </c>
      <c r="F39" s="130">
        <v>1293</v>
      </c>
      <c r="G39" s="131">
        <v>0.56000000000000005</v>
      </c>
      <c r="H39" s="130">
        <v>59279</v>
      </c>
      <c r="I39" s="131">
        <v>0.54</v>
      </c>
      <c r="J39" s="130">
        <v>2297</v>
      </c>
      <c r="K39" s="118">
        <f>J39/J45</f>
        <v>6.1962180680316149E-2</v>
      </c>
      <c r="L39" s="130">
        <v>110603</v>
      </c>
      <c r="M39" s="119">
        <f>L39/L45</f>
        <v>0.1435442528698338</v>
      </c>
      <c r="N39" s="5"/>
      <c r="O39" s="64"/>
    </row>
    <row r="40" spans="1:15" ht="15.75" x14ac:dyDescent="0.2">
      <c r="A40" s="14" t="s">
        <v>48</v>
      </c>
      <c r="B40" s="130">
        <v>320</v>
      </c>
      <c r="C40" s="131">
        <v>0.67</v>
      </c>
      <c r="D40" s="130">
        <v>44790</v>
      </c>
      <c r="E40" s="131">
        <v>0.68</v>
      </c>
      <c r="F40" s="130">
        <v>158</v>
      </c>
      <c r="G40" s="131">
        <v>0.33</v>
      </c>
      <c r="H40" s="130">
        <v>21100</v>
      </c>
      <c r="I40" s="131">
        <v>0.32</v>
      </c>
      <c r="J40" s="130">
        <v>478</v>
      </c>
      <c r="K40" s="118">
        <f>J40/J45</f>
        <v>1.2894176040570797E-2</v>
      </c>
      <c r="L40" s="130">
        <v>65890</v>
      </c>
      <c r="M40" s="119">
        <f>L40/L45</f>
        <v>8.5514233986359767E-2</v>
      </c>
      <c r="N40" s="5"/>
      <c r="O40" s="64"/>
    </row>
    <row r="41" spans="1:15" ht="15.75" x14ac:dyDescent="0.2">
      <c r="A41" s="14" t="s">
        <v>49</v>
      </c>
      <c r="B41" s="130">
        <v>124</v>
      </c>
      <c r="C41" s="131">
        <v>0.74</v>
      </c>
      <c r="D41" s="130">
        <v>30662</v>
      </c>
      <c r="E41" s="131">
        <v>0.75</v>
      </c>
      <c r="F41" s="130">
        <v>43</v>
      </c>
      <c r="G41" s="131">
        <v>0.26</v>
      </c>
      <c r="H41" s="130">
        <v>10217</v>
      </c>
      <c r="I41" s="131">
        <v>0.25</v>
      </c>
      <c r="J41" s="130">
        <v>167</v>
      </c>
      <c r="K41" s="118">
        <f>J41/J45</f>
        <v>4.5048690350948184E-3</v>
      </c>
      <c r="L41" s="130">
        <v>40879</v>
      </c>
      <c r="M41" s="119">
        <f>L41/L45</f>
        <v>5.3054126136415254E-2</v>
      </c>
      <c r="N41" s="5"/>
      <c r="O41" s="64"/>
    </row>
    <row r="42" spans="1:15" ht="15.75" x14ac:dyDescent="0.2">
      <c r="A42" s="14" t="s">
        <v>50</v>
      </c>
      <c r="B42" s="130">
        <v>92</v>
      </c>
      <c r="C42" s="131">
        <v>0.88</v>
      </c>
      <c r="D42" s="130">
        <v>32515</v>
      </c>
      <c r="E42" s="131">
        <v>0.88</v>
      </c>
      <c r="F42" s="130">
        <v>13</v>
      </c>
      <c r="G42" s="131">
        <v>0.12</v>
      </c>
      <c r="H42" s="130">
        <v>4449</v>
      </c>
      <c r="I42" s="131">
        <v>0.12</v>
      </c>
      <c r="J42" s="130">
        <v>105</v>
      </c>
      <c r="K42" s="118">
        <f>J42/J45</f>
        <v>2.8324026867362628E-3</v>
      </c>
      <c r="L42" s="130">
        <v>36964</v>
      </c>
      <c r="M42" s="119">
        <f>L42/L45</f>
        <v>4.79731088947003E-2</v>
      </c>
      <c r="N42" s="5"/>
      <c r="O42" s="64"/>
    </row>
    <row r="43" spans="1:15" ht="15.75" x14ac:dyDescent="0.2">
      <c r="A43" s="14" t="s">
        <v>51</v>
      </c>
      <c r="B43" s="130">
        <v>46</v>
      </c>
      <c r="C43" s="131">
        <v>0.87</v>
      </c>
      <c r="D43" s="130">
        <v>20636</v>
      </c>
      <c r="E43" s="131">
        <v>0.87</v>
      </c>
      <c r="F43" s="130">
        <v>7</v>
      </c>
      <c r="G43" s="131">
        <v>0.13</v>
      </c>
      <c r="H43" s="130">
        <v>3175</v>
      </c>
      <c r="I43" s="131">
        <v>0.13</v>
      </c>
      <c r="J43" s="130">
        <v>53</v>
      </c>
      <c r="K43" s="118">
        <f>J43/J45</f>
        <v>1.4296889752097328E-3</v>
      </c>
      <c r="L43" s="130">
        <v>23811</v>
      </c>
      <c r="M43" s="119">
        <f>L43/L45</f>
        <v>3.0902707929112348E-2</v>
      </c>
      <c r="N43" s="5"/>
      <c r="O43" s="64"/>
    </row>
    <row r="44" spans="1:15" ht="15.75" x14ac:dyDescent="0.2">
      <c r="A44" s="14" t="s">
        <v>52</v>
      </c>
      <c r="B44" s="130">
        <v>170</v>
      </c>
      <c r="C44" s="131">
        <v>0.86</v>
      </c>
      <c r="D44" s="130">
        <v>341746</v>
      </c>
      <c r="E44" s="131">
        <v>0.93</v>
      </c>
      <c r="F44" s="130">
        <v>27</v>
      </c>
      <c r="G44" s="131">
        <v>0.14000000000000001</v>
      </c>
      <c r="H44" s="130">
        <v>25015</v>
      </c>
      <c r="I44" s="131">
        <v>7.0000000000000007E-2</v>
      </c>
      <c r="J44" s="130">
        <v>197</v>
      </c>
      <c r="K44" s="118">
        <f>J44/J45</f>
        <v>5.3141269455908935E-3</v>
      </c>
      <c r="L44" s="130">
        <v>366761</v>
      </c>
      <c r="M44" s="119">
        <f>L44/L45</f>
        <v>0.47599462697027312</v>
      </c>
      <c r="N44" s="5"/>
      <c r="O44" s="64"/>
    </row>
    <row r="45" spans="1:15" ht="15.75" x14ac:dyDescent="0.25">
      <c r="A45" s="14" t="s">
        <v>4</v>
      </c>
      <c r="B45" s="135">
        <v>10301</v>
      </c>
      <c r="C45" s="131">
        <v>0.28000000000000003</v>
      </c>
      <c r="D45" s="135">
        <v>552495</v>
      </c>
      <c r="E45" s="131">
        <v>0.72</v>
      </c>
      <c r="F45" s="135">
        <v>26770</v>
      </c>
      <c r="G45" s="131">
        <v>0.72</v>
      </c>
      <c r="H45" s="135">
        <v>218020</v>
      </c>
      <c r="I45" s="131">
        <v>0.28000000000000003</v>
      </c>
      <c r="J45" s="135">
        <v>37071</v>
      </c>
      <c r="K45" s="118">
        <f>J45/J45</f>
        <v>1</v>
      </c>
      <c r="L45" s="135">
        <v>770515</v>
      </c>
      <c r="M45" s="119">
        <f>L45/L45</f>
        <v>1</v>
      </c>
      <c r="N45" s="5"/>
      <c r="O45" s="64"/>
    </row>
    <row r="46" spans="1:15" ht="15.75" x14ac:dyDescent="0.25">
      <c r="A46" s="48"/>
      <c r="B46" s="69"/>
      <c r="C46" s="70"/>
      <c r="D46" s="69"/>
      <c r="E46" s="70"/>
      <c r="F46" s="69"/>
      <c r="G46" s="70"/>
      <c r="H46" s="69"/>
      <c r="I46" s="70"/>
      <c r="J46" s="69"/>
      <c r="K46" s="69"/>
      <c r="L46" s="69"/>
      <c r="M46" s="10"/>
      <c r="N46" s="5"/>
      <c r="O46" s="64"/>
    </row>
    <row r="47" spans="1:15" ht="15.75" x14ac:dyDescent="0.25">
      <c r="B47" s="69"/>
      <c r="C47" s="70"/>
      <c r="D47" s="69"/>
      <c r="E47" s="70"/>
      <c r="F47" s="69"/>
      <c r="G47" s="70"/>
      <c r="H47" s="69"/>
      <c r="I47" s="70"/>
      <c r="J47" s="69"/>
      <c r="K47" s="69"/>
      <c r="L47" s="69"/>
      <c r="M47" s="10"/>
      <c r="N47" s="5"/>
      <c r="O47" s="64"/>
    </row>
    <row r="48" spans="1:15" ht="15.75" x14ac:dyDescent="0.25">
      <c r="A48" s="48"/>
      <c r="B48" s="69"/>
      <c r="C48" s="70"/>
      <c r="D48" s="69"/>
      <c r="E48" s="70"/>
      <c r="F48" s="69"/>
      <c r="G48" s="70"/>
      <c r="H48" s="69"/>
      <c r="I48" s="70"/>
      <c r="J48" s="69"/>
      <c r="K48" s="69"/>
      <c r="L48" s="69"/>
      <c r="M48" s="10"/>
      <c r="N48" s="5"/>
      <c r="O48" s="64"/>
    </row>
    <row r="49" spans="1:15" ht="15.75" x14ac:dyDescent="0.2">
      <c r="A49" s="35" t="s">
        <v>26</v>
      </c>
      <c r="B49" s="71"/>
      <c r="C49" s="68"/>
      <c r="D49" s="65"/>
      <c r="E49" s="43"/>
      <c r="H49" s="5"/>
      <c r="I49" s="10"/>
      <c r="J49" s="10"/>
      <c r="K49" s="10"/>
      <c r="L49" s="10"/>
      <c r="M49" s="10"/>
      <c r="N49" s="5"/>
      <c r="O49" s="64"/>
    </row>
    <row r="50" spans="1:15" ht="15.75" x14ac:dyDescent="0.2">
      <c r="A50" s="35"/>
      <c r="B50" s="68"/>
      <c r="C50" s="68"/>
      <c r="D50" s="65"/>
      <c r="E50" s="43"/>
      <c r="H50" s="5"/>
      <c r="I50" s="10"/>
      <c r="J50" s="10"/>
      <c r="K50" s="10"/>
      <c r="L50" s="10"/>
      <c r="M50" s="10"/>
      <c r="N50" s="5"/>
      <c r="O50" s="64"/>
    </row>
    <row r="51" spans="1:15" ht="15.75" x14ac:dyDescent="0.2">
      <c r="A51" s="146" t="s">
        <v>66</v>
      </c>
      <c r="B51" s="146"/>
      <c r="C51" s="6"/>
      <c r="D51" s="6"/>
      <c r="E51" s="43"/>
      <c r="H51" s="5"/>
      <c r="I51" s="10"/>
      <c r="J51" s="10"/>
      <c r="K51" s="10"/>
      <c r="L51" s="10"/>
      <c r="M51" s="10"/>
      <c r="N51" s="5"/>
      <c r="O51" s="64"/>
    </row>
    <row r="52" spans="1:15" ht="15" x14ac:dyDescent="0.2">
      <c r="A52" s="147" t="s">
        <v>36</v>
      </c>
      <c r="B52" s="147"/>
      <c r="C52" s="10"/>
      <c r="D52" s="10"/>
      <c r="E52" s="43"/>
      <c r="H52" s="5"/>
      <c r="I52" s="10"/>
      <c r="J52" s="10"/>
      <c r="K52" s="10"/>
      <c r="L52" s="10"/>
      <c r="M52" s="10"/>
      <c r="N52" s="5"/>
      <c r="O52" s="64"/>
    </row>
    <row r="53" spans="1:15" ht="16.5" thickBot="1" x14ac:dyDescent="0.25">
      <c r="A53" s="6"/>
      <c r="B53" s="68"/>
      <c r="C53" s="68"/>
      <c r="D53" s="65"/>
      <c r="E53" s="43"/>
      <c r="H53" s="5"/>
      <c r="I53" s="10"/>
      <c r="J53" s="10"/>
      <c r="K53" s="10"/>
      <c r="L53" s="10"/>
      <c r="M53" s="10"/>
      <c r="N53" s="5"/>
      <c r="O53" s="64"/>
    </row>
    <row r="54" spans="1:15" ht="15.75" thickBot="1" x14ac:dyDescent="0.25">
      <c r="A54" s="24" t="s">
        <v>9</v>
      </c>
      <c r="B54" s="22" t="s">
        <v>23</v>
      </c>
      <c r="C54" s="64"/>
      <c r="D54" s="64"/>
      <c r="E54" s="43"/>
      <c r="H54" s="5"/>
      <c r="I54" s="8"/>
      <c r="J54" s="7"/>
      <c r="K54" s="7"/>
      <c r="L54" s="7"/>
      <c r="M54" s="7"/>
      <c r="N54" s="5"/>
      <c r="O54" s="64"/>
    </row>
    <row r="55" spans="1:15" ht="15.75" x14ac:dyDescent="0.25">
      <c r="A55" s="30" t="s">
        <v>10</v>
      </c>
      <c r="B55" s="127">
        <v>0.217</v>
      </c>
      <c r="C55" s="64"/>
      <c r="D55" s="64"/>
      <c r="E55" s="64"/>
      <c r="F55" s="21"/>
      <c r="G55" s="64"/>
      <c r="H55" s="5"/>
      <c r="I55" s="6"/>
      <c r="J55" s="10"/>
      <c r="K55" s="10"/>
      <c r="L55" s="10"/>
      <c r="M55" s="10"/>
      <c r="N55" s="5"/>
      <c r="O55" s="64"/>
    </row>
    <row r="56" spans="1:15" ht="15.75" x14ac:dyDescent="0.25">
      <c r="A56" s="26" t="s">
        <v>11</v>
      </c>
      <c r="B56" s="122">
        <v>0.38400000000000001</v>
      </c>
      <c r="C56" s="64"/>
      <c r="D56" s="64"/>
      <c r="E56" s="64"/>
      <c r="F56" s="72"/>
      <c r="G56" s="64"/>
      <c r="H56" s="64"/>
      <c r="I56" s="1"/>
      <c r="J56" s="64"/>
      <c r="K56" s="64"/>
      <c r="L56" s="64"/>
      <c r="M56" s="64"/>
      <c r="N56" s="64"/>
      <c r="O56" s="64"/>
    </row>
    <row r="57" spans="1:15" ht="15.75" x14ac:dyDescent="0.25">
      <c r="A57" s="26" t="s">
        <v>12</v>
      </c>
      <c r="B57" s="122">
        <v>0</v>
      </c>
      <c r="C57" s="64"/>
      <c r="D57" s="64"/>
      <c r="E57" s="64"/>
      <c r="F57" s="72"/>
      <c r="G57" s="64"/>
      <c r="H57" s="64"/>
      <c r="I57" s="64"/>
      <c r="J57" s="64"/>
      <c r="K57" s="64"/>
      <c r="L57" s="64"/>
      <c r="M57" s="64"/>
      <c r="N57" s="64"/>
      <c r="O57" s="64"/>
    </row>
    <row r="58" spans="1:15" ht="15.75" x14ac:dyDescent="0.25">
      <c r="A58" s="26" t="s">
        <v>13</v>
      </c>
      <c r="B58" s="122">
        <v>0.33500000000000002</v>
      </c>
      <c r="C58" s="64"/>
      <c r="D58" s="64"/>
      <c r="E58" s="64"/>
      <c r="F58" s="72"/>
      <c r="G58" s="64"/>
      <c r="H58" s="64"/>
      <c r="I58" s="64"/>
      <c r="J58" s="64"/>
      <c r="K58" s="64"/>
      <c r="L58" s="64"/>
      <c r="M58" s="64"/>
      <c r="N58" s="64"/>
      <c r="O58" s="64"/>
    </row>
    <row r="59" spans="1:15" ht="15.75" x14ac:dyDescent="0.25">
      <c r="A59" s="26" t="s">
        <v>14</v>
      </c>
      <c r="B59" s="122">
        <v>2E-3</v>
      </c>
      <c r="C59" s="64"/>
      <c r="D59" s="64"/>
      <c r="E59" s="64"/>
      <c r="F59" s="72"/>
      <c r="G59" s="64"/>
      <c r="H59" s="64"/>
      <c r="I59" s="64"/>
      <c r="J59" s="64"/>
      <c r="K59" s="64"/>
      <c r="L59" s="64"/>
      <c r="M59" s="64"/>
      <c r="N59" s="64"/>
      <c r="O59" s="64"/>
    </row>
    <row r="60" spans="1:15" ht="16.5" thickBot="1" x14ac:dyDescent="0.3">
      <c r="A60" s="31" t="s">
        <v>24</v>
      </c>
      <c r="B60" s="128">
        <v>6.0999999999999999E-2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</row>
    <row r="61" spans="1:15" ht="27.75" customHeight="1" x14ac:dyDescent="0.25">
      <c r="A61" s="29" t="s">
        <v>53</v>
      </c>
      <c r="B61" s="126">
        <v>3.0000000000000001E-3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</row>
    <row r="62" spans="1:15" ht="15.75" x14ac:dyDescent="0.25">
      <c r="A62" s="26" t="s">
        <v>15</v>
      </c>
      <c r="B62" s="129" t="s">
        <v>67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</row>
    <row r="63" spans="1:15" ht="15.75" x14ac:dyDescent="0.25">
      <c r="A63" s="26" t="s">
        <v>16</v>
      </c>
      <c r="B63" s="123">
        <v>0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</row>
    <row r="64" spans="1:15" ht="15.75" x14ac:dyDescent="0.25">
      <c r="A64" s="26" t="s">
        <v>17</v>
      </c>
      <c r="B64" s="123">
        <v>1.2E-2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</row>
    <row r="65" spans="1:15" ht="15.75" x14ac:dyDescent="0.25">
      <c r="A65" s="26" t="s">
        <v>18</v>
      </c>
      <c r="B65" s="123">
        <v>5.0000000000000001E-3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</row>
    <row r="66" spans="1:15" ht="15.75" x14ac:dyDescent="0.25">
      <c r="A66" s="26" t="s">
        <v>19</v>
      </c>
      <c r="B66" s="123">
        <v>0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ht="15.75" x14ac:dyDescent="0.25">
      <c r="A67" s="26" t="s">
        <v>37</v>
      </c>
      <c r="B67" s="123">
        <v>6.0000000000000001E-3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</row>
    <row r="68" spans="1:15" ht="15.75" x14ac:dyDescent="0.25">
      <c r="A68" s="27" t="s">
        <v>20</v>
      </c>
      <c r="B68" s="123">
        <v>1E-3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</row>
    <row r="69" spans="1:15" ht="16.5" thickBot="1" x14ac:dyDescent="0.3">
      <c r="A69" s="28" t="s">
        <v>21</v>
      </c>
      <c r="B69" s="124">
        <v>3.3000000000000002E-2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</row>
    <row r="70" spans="1:15" ht="16.5" thickBot="1" x14ac:dyDescent="0.3">
      <c r="A70" s="25" t="s">
        <v>22</v>
      </c>
      <c r="B70" s="125">
        <v>1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</row>
    <row r="71" spans="1:15" ht="15" x14ac:dyDescent="0.2">
      <c r="A71" s="42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</row>
    <row r="72" spans="1:15" ht="15.75" x14ac:dyDescent="0.2">
      <c r="A72" s="35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</row>
    <row r="73" spans="1:15" ht="15.75" x14ac:dyDescent="0.2">
      <c r="A73" s="35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</row>
    <row r="74" spans="1:15" ht="15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</row>
    <row r="75" spans="1:15" ht="15" x14ac:dyDescent="0.2">
      <c r="M75" s="64"/>
      <c r="N75" s="64"/>
      <c r="O75" s="64"/>
    </row>
    <row r="76" spans="1:15" ht="15" x14ac:dyDescent="0.2">
      <c r="M76" s="64"/>
      <c r="N76" s="64"/>
      <c r="O76" s="64"/>
    </row>
    <row r="77" spans="1:15" ht="15" x14ac:dyDescent="0.2">
      <c r="M77" s="64"/>
      <c r="N77" s="64"/>
      <c r="O77" s="64"/>
    </row>
    <row r="78" spans="1:15" ht="15" x14ac:dyDescent="0.2">
      <c r="M78" s="64"/>
      <c r="N78" s="64"/>
      <c r="O78" s="64"/>
    </row>
    <row r="79" spans="1:15" ht="15" x14ac:dyDescent="0.2">
      <c r="M79" s="64"/>
      <c r="N79" s="64"/>
      <c r="O79" s="64"/>
    </row>
    <row r="80" spans="1:15" ht="15" x14ac:dyDescent="0.2">
      <c r="M80" s="64"/>
      <c r="N80" s="64"/>
      <c r="O80" s="64"/>
    </row>
    <row r="81" spans="1:15" ht="15" x14ac:dyDescent="0.2">
      <c r="M81" s="64"/>
      <c r="N81" s="64"/>
      <c r="O81" s="64"/>
    </row>
    <row r="82" spans="1:15" ht="15" x14ac:dyDescent="0.2">
      <c r="M82" s="64"/>
      <c r="N82" s="64"/>
      <c r="O82" s="64"/>
    </row>
    <row r="83" spans="1:15" ht="15" x14ac:dyDescent="0.2">
      <c r="M83" s="64"/>
      <c r="N83" s="64"/>
      <c r="O83" s="64"/>
    </row>
    <row r="84" spans="1:15" ht="15" x14ac:dyDescent="0.2">
      <c r="M84" s="64"/>
      <c r="N84" s="64"/>
      <c r="O84" s="64"/>
    </row>
    <row r="85" spans="1:15" ht="15" x14ac:dyDescent="0.2">
      <c r="M85" s="64"/>
      <c r="N85" s="64"/>
      <c r="O85" s="64"/>
    </row>
    <row r="86" spans="1:15" ht="15" x14ac:dyDescent="0.2">
      <c r="M86" s="64"/>
      <c r="N86" s="64"/>
      <c r="O86" s="64"/>
    </row>
    <row r="87" spans="1:15" ht="15" x14ac:dyDescent="0.2">
      <c r="M87" s="64"/>
      <c r="N87" s="64"/>
      <c r="O87" s="64"/>
    </row>
    <row r="88" spans="1:15" ht="15" x14ac:dyDescent="0.2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</row>
    <row r="89" spans="1:15" ht="15" x14ac:dyDescent="0.2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</row>
    <row r="90" spans="1:15" ht="15" x14ac:dyDescent="0.2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</row>
    <row r="91" spans="1:15" ht="15" x14ac:dyDescent="0.2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</row>
    <row r="92" spans="1:15" ht="15" x14ac:dyDescent="0.2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</row>
    <row r="93" spans="1:15" ht="15" x14ac:dyDescent="0.2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</row>
    <row r="94" spans="1:15" ht="15" x14ac:dyDescent="0.2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</row>
    <row r="95" spans="1:15" ht="15" x14ac:dyDescent="0.2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</row>
    <row r="96" spans="1:15" ht="15" x14ac:dyDescent="0.2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</row>
    <row r="97" spans="1:15" ht="15" x14ac:dyDescent="0.2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</row>
    <row r="98" spans="1:15" ht="15" x14ac:dyDescent="0.2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</row>
    <row r="99" spans="1:15" ht="15" x14ac:dyDescent="0.2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</row>
    <row r="100" spans="1:15" ht="15" x14ac:dyDescent="0.2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</row>
    <row r="101" spans="1:15" ht="15" x14ac:dyDescent="0.2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</row>
    <row r="102" spans="1:15" ht="15" x14ac:dyDescent="0.2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</row>
    <row r="103" spans="1:15" ht="15" x14ac:dyDescent="0.2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ht="15" x14ac:dyDescent="0.2">
      <c r="F104" s="64"/>
    </row>
    <row r="105" spans="1:15" ht="15" x14ac:dyDescent="0.2">
      <c r="F105" s="64"/>
    </row>
  </sheetData>
  <mergeCells count="6">
    <mergeCell ref="A1:D1"/>
    <mergeCell ref="A2:D2"/>
    <mergeCell ref="A5:D5"/>
    <mergeCell ref="A51:B51"/>
    <mergeCell ref="A52:B52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Current Month </vt:lpstr>
      <vt:lpstr>Previous Month </vt:lpstr>
      <vt:lpstr>Difference</vt:lpstr>
      <vt:lpstr>Difference (%)</vt:lpstr>
      <vt:lpstr>Current Month Ratios</vt:lpstr>
      <vt:lpstr>'Current Month '!Print_Area</vt:lpstr>
      <vt:lpstr>'Previous Month '!Print_Area</vt:lpstr>
    </vt:vector>
  </TitlesOfParts>
  <Company>Pepco Holdings,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lbeck</dc:creator>
  <cp:lastModifiedBy>Marshall, Clishona (DOS)</cp:lastModifiedBy>
  <cp:lastPrinted>2015-10-19T17:49:53Z</cp:lastPrinted>
  <dcterms:created xsi:type="dcterms:W3CDTF">2008-04-10T17:04:30Z</dcterms:created>
  <dcterms:modified xsi:type="dcterms:W3CDTF">2023-08-25T15:55:23Z</dcterms:modified>
</cp:coreProperties>
</file>